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25400" windowHeight="11640" activeTab="0"/>
  </bookViews>
  <sheets>
    <sheet name="Resumen" sheetId="1" r:id="rId1"/>
    <sheet name="Presidencia" sheetId="2" r:id="rId2"/>
    <sheet name="Senadurías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<sst xmlns="http://schemas.openxmlformats.org/spreadsheetml/2006/main" count="271" uniqueCount="171">
  <si>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</si>
  <si>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</si>
  <si>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</si>
  <si>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</si>
  <si>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</si>
  <si>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</si>
  <si>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</si>
  <si>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</si>
  <si>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</si>
  <si>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</si>
  <si>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</si>
  <si>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</si>
  <si>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</si>
  <si>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</si>
  <si>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</si>
  <si>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</si>
  <si>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</si>
  <si>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</si>
  <si>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</si>
  <si>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</si>
  <si>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</si>
  <si>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</si>
  <si>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</si>
  <si>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</si>
  <si>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</si>
  <si>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</si>
  <si>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</si>
  <si>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</si>
  <si>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</si>
  <si>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</si>
  <si>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</si>
  <si>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</si>
  <si>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</si>
  <si>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</si>
  <si>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</si>
  <si>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</si>
  <si>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</si>
  <si>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</si>
  <si>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</si>
  <si>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</si>
  <si>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</si>
  <si>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</si>
  <si>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</si>
  <si>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</si>
  <si>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</si>
  <si>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</si>
  <si>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</si>
  <si>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</si>
  <si>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</si>
  <si>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</si>
  <si>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</si>
  <si>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</si>
  <si>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</si>
  <si>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</si>
  <si>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</si>
  <si>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</si>
  <si>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</si>
  <si>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</si>
  <si>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</si>
  <si>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</si>
  <si>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</si>
  <si>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</si>
  <si>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</si>
  <si>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</si>
  <si>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</si>
  <si>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</si>
  <si>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</si>
  <si>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</si>
  <si>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</si>
  <si>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</si>
  <si>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</si>
  <si>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</si>
  <si>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</si>
  <si>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</si>
  <si>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</si>
  <si>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</si>
  <si>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</si>
  <si>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</si>
  <si>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</si>
  <si>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</si>
  <si>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</si>
  <si>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SONORA</t>
  </si>
  <si>
    <t>LUIS FERNANDO RODRÍGUEZ AHUMADA</t>
  </si>
  <si>
    <t>URIEL LÓPEZ PAREDES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</si>
  <si>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</si>
  <si>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</si>
  <si>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</si>
  <si>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</si>
  <si>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</si>
  <si>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</si>
  <si>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</si>
  <si>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</si>
  <si>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</si>
  <si>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</si>
  <si>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</si>
  <si>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</si>
  <si>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</si>
  <si>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</si>
  <si>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</si>
  <si>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</si>
  <si>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</si>
  <si>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</si>
  <si>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</si>
  <si>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</si>
  <si>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</si>
  <si>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</si>
  <si>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</si>
  <si>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</si>
  <si>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</si>
  <si>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</si>
  <si>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</si>
  <si>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</si>
  <si>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</si>
  <si>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</si>
  <si>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</si>
  <si>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</si>
  <si>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</si>
  <si>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</si>
  <si>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</si>
  <si>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</si>
  <si>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</si>
  <si>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</si>
  <si>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</si>
  <si>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</si>
  <si>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</si>
  <si>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</si>
  <si>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</si>
  <si>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</si>
  <si>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</si>
  <si>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</si>
  <si>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</si>
  <si>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</si>
  <si>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</si>
  <si>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</si>
  <si>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</si>
  <si>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</si>
  <si>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</si>
  <si>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</si>
  <si>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</si>
  <si>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</si>
  <si>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</si>
  <si>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</si>
  <si>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</si>
  <si>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</si>
  <si>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</si>
  <si>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</si>
  <si>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 xml:space="preserve">Desistimientos </t>
  </si>
  <si>
    <t>Aspirantes a Senadurías (46)</t>
  </si>
  <si>
    <t>TOTAL</t>
  </si>
  <si>
    <t>Apoyos encontrados en Lista Nominal 
(preliminar)</t>
  </si>
  <si>
    <t>Fecha de renuncia</t>
  </si>
  <si>
    <t>SUBTOTAL</t>
  </si>
  <si>
    <t>ASPIRANTES QUE HAN DESISTIDO</t>
  </si>
  <si>
    <t>ISAAC MORENO VÁZQUEZ</t>
  </si>
  <si>
    <t>JOSÉ FRANCISCO MAGAÑA TEJEDA</t>
  </si>
  <si>
    <t>MÓNICA GRICELDA GARZA CANDIA</t>
  </si>
  <si>
    <t>FERNANDO ARELLANO CASTILLO</t>
  </si>
  <si>
    <t>ZACATECAS</t>
  </si>
  <si>
    <t>SIMÓN PEDRO DE LEÓN MOJARRO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</si>
  <si>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</si>
  <si>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</si>
  <si>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</si>
  <si>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</si>
  <si>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</si>
  <si>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</si>
  <si>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Senadurías (vigentes)</t>
  </si>
  <si>
    <t>Senadurías (desistimientos)</t>
  </si>
  <si>
    <t>Diputaciones (vigentes)</t>
  </si>
  <si>
    <t>Diputaciones (desistimientos)</t>
  </si>
  <si>
    <t>Total</t>
  </si>
  <si>
    <t>Corte: 17/ene
00:00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</si>
</sst>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26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b/>
      <sz val="7"/>
      <color rgb="FFFFFFFF"/>
      <name val="Calibri"/>
      <family val="2"/>
    </font>
    <font>
      <b/>
      <sz val="26"/>
      <color theme="0"/>
      <name val="Calibri"/>
      <family val="2"/>
    </font>
    <font>
      <sz val="10"/>
      <color rgb="FF000000"/>
      <name val="Calibri"/>
      <family val="0"/>
    </font>
    <font>
      <b/>
      <sz val="14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6" fillId="33" borderId="10" xfId="6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57" fillId="33" borderId="10" xfId="56" applyFont="1" applyFill="1" applyBorder="1" applyAlignment="1">
      <alignment horizontal="center" wrapText="1"/>
      <protection/>
    </xf>
    <xf numFmtId="3" fontId="55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3" fontId="5" fillId="37" borderId="10" xfId="0" applyNumberFormat="1" applyFont="1" applyFill="1" applyBorder="1" applyAlignment="1" quotePrefix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3" fontId="5" fillId="38" borderId="12" xfId="0" applyNumberFormat="1" applyFont="1" applyFill="1" applyBorder="1" applyAlignment="1">
      <alignment horizontal="center" vertical="center"/>
    </xf>
    <xf numFmtId="9" fontId="5" fillId="38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" fontId="5" fillId="39" borderId="0" xfId="0" applyNumberFormat="1" applyFont="1" applyFill="1" applyBorder="1" applyAlignment="1">
      <alignment horizontal="center" vertical="center"/>
    </xf>
    <xf numFmtId="9" fontId="5" fillId="39" borderId="0" xfId="60" applyFont="1" applyFill="1" applyBorder="1" applyAlignment="1">
      <alignment horizontal="center" vertical="center"/>
    </xf>
    <xf numFmtId="10" fontId="5" fillId="39" borderId="0" xfId="60" applyNumberFormat="1" applyFont="1" applyFill="1" applyBorder="1" applyAlignment="1">
      <alignment horizontal="center" vertical="center"/>
    </xf>
    <xf numFmtId="0" fontId="60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9" fontId="5" fillId="33" borderId="0" xfId="60" applyFont="1" applyFill="1" applyBorder="1" applyAlignment="1">
      <alignment horizontal="center" vertical="center"/>
    </xf>
    <xf numFmtId="165" fontId="5" fillId="33" borderId="0" xfId="60" applyNumberFormat="1" applyFont="1" applyFill="1" applyBorder="1" applyAlignment="1">
      <alignment horizontal="center" vertical="center"/>
    </xf>
    <xf numFmtId="10" fontId="5" fillId="33" borderId="0" xfId="6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13" xfId="60" applyFont="1" applyBorder="1" applyAlignment="1">
      <alignment horizontal="center" vertical="center"/>
    </xf>
    <xf numFmtId="10" fontId="5" fillId="0" borderId="13" xfId="60" applyNumberFormat="1" applyFont="1" applyBorder="1" applyAlignment="1">
      <alignment horizontal="center" vertical="center"/>
    </xf>
    <xf numFmtId="3" fontId="58" fillId="34" borderId="14" xfId="0" applyNumberFormat="1" applyFont="1" applyFill="1" applyBorder="1" applyAlignment="1">
      <alignment horizontal="center" vertical="center" wrapText="1"/>
    </xf>
    <xf numFmtId="9" fontId="58" fillId="34" borderId="14" xfId="60" applyFont="1" applyFill="1" applyBorder="1" applyAlignment="1">
      <alignment horizontal="center" vertical="center"/>
    </xf>
    <xf numFmtId="3" fontId="58" fillId="39" borderId="14" xfId="0" applyNumberFormat="1" applyFont="1" applyFill="1" applyBorder="1" applyAlignment="1">
      <alignment horizontal="center" vertical="center" wrapText="1"/>
    </xf>
    <xf numFmtId="9" fontId="58" fillId="39" borderId="14" xfId="60" applyFont="1" applyFill="1" applyBorder="1" applyAlignment="1">
      <alignment horizontal="center" vertical="center"/>
    </xf>
    <xf numFmtId="0" fontId="58" fillId="34" borderId="10" xfId="56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/>
    </xf>
    <xf numFmtId="0" fontId="58" fillId="36" borderId="12" xfId="0" applyFont="1" applyFill="1" applyBorder="1" applyAlignment="1">
      <alignment horizontal="center" vertical="center"/>
    </xf>
    <xf numFmtId="0" fontId="61" fillId="40" borderId="15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41" borderId="15" xfId="0" applyFont="1" applyFill="1" applyBorder="1" applyAlignment="1" quotePrefix="1">
      <alignment horizontal="center" vertical="center" wrapText="1"/>
    </xf>
    <xf numFmtId="14" fontId="61" fillId="41" borderId="15" xfId="0" applyNumberFormat="1" applyFont="1" applyFill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0" fontId="61" fillId="40" borderId="15" xfId="0" applyFont="1" applyFill="1" applyBorder="1" applyAlignment="1" quotePrefix="1">
      <alignment horizontal="center" vertical="center" wrapText="1"/>
    </xf>
    <xf numFmtId="14" fontId="61" fillId="0" borderId="15" xfId="0" applyNumberFormat="1" applyFont="1" applyBorder="1" applyAlignment="1">
      <alignment horizontal="center" vertical="center" wrapText="1"/>
    </xf>
    <xf numFmtId="0" fontId="58" fillId="42" borderId="19" xfId="56" applyFont="1" applyFill="1" applyBorder="1" applyAlignment="1" applyProtection="1">
      <alignment horizontal="center" vertical="center"/>
      <protection locked="0"/>
    </xf>
    <xf numFmtId="0" fontId="58" fillId="42" borderId="18" xfId="56" applyFont="1" applyFill="1" applyBorder="1" applyAlignment="1" applyProtection="1">
      <alignment horizontal="center" vertical="center" wrapText="1"/>
      <protection locked="0"/>
    </xf>
    <xf numFmtId="0" fontId="61" fillId="40" borderId="18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3" fontId="58" fillId="36" borderId="12" xfId="0" applyNumberFormat="1" applyFont="1" applyFill="1" applyBorder="1" applyAlignment="1">
      <alignment horizontal="center" vertical="center"/>
    </xf>
    <xf numFmtId="3" fontId="58" fillId="34" borderId="12" xfId="0" applyNumberFormat="1" applyFont="1" applyFill="1" applyBorder="1" applyAlignment="1">
      <alignment horizontal="center" wrapText="1"/>
    </xf>
    <xf numFmtId="0" fontId="62" fillId="34" borderId="10" xfId="56" applyFont="1" applyFill="1" applyBorder="1" applyAlignment="1">
      <alignment horizontal="center" vertical="center" wrapText="1"/>
      <protection/>
    </xf>
    <xf numFmtId="3" fontId="62" fillId="34" borderId="10" xfId="56" applyNumberFormat="1" applyFont="1" applyFill="1" applyBorder="1" applyAlignment="1">
      <alignment horizontal="center" vertical="center" wrapText="1"/>
      <protection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3" fontId="0" fillId="39" borderId="23" xfId="0" applyNumberFormat="1" applyFill="1" applyBorder="1" applyAlignment="1">
      <alignment/>
    </xf>
    <xf numFmtId="3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0" fontId="37" fillId="42" borderId="11" xfId="58" applyFont="1" applyFill="1" applyBorder="1" applyAlignment="1">
      <alignment horizontal="center" vertical="center" wrapText="1"/>
      <protection/>
    </xf>
    <xf numFmtId="0" fontId="37" fillId="42" borderId="28" xfId="58" applyFont="1" applyFill="1" applyBorder="1" applyAlignment="1">
      <alignment horizontal="center" vertical="center" wrapText="1"/>
      <protection/>
    </xf>
    <xf numFmtId="0" fontId="37" fillId="42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60" fillId="43" borderId="29" xfId="56" applyFont="1" applyFill="1" applyBorder="1" applyAlignment="1">
      <alignment horizontal="center" vertical="center"/>
      <protection/>
    </xf>
    <xf numFmtId="0" fontId="60" fillId="43" borderId="26" xfId="56" applyFont="1" applyFill="1" applyBorder="1" applyAlignment="1">
      <alignment horizontal="center" vertical="center"/>
      <protection/>
    </xf>
    <xf numFmtId="9" fontId="5" fillId="37" borderId="12" xfId="60" applyFont="1" applyFill="1" applyBorder="1" applyAlignment="1" quotePrefix="1">
      <alignment horizontal="center" vertical="center"/>
    </xf>
    <xf numFmtId="3" fontId="0" fillId="33" borderId="0" xfId="0" applyNumberFormat="1" applyFill="1" applyAlignment="1">
      <alignment/>
    </xf>
    <xf numFmtId="9" fontId="0" fillId="33" borderId="0" xfId="6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122</v>
      </c>
      <c r="C1" s="83" t="s">
        <v>123</v>
      </c>
      <c r="D1" s="84"/>
      <c r="E1" s="84"/>
      <c r="F1" s="84"/>
      <c r="G1" s="84"/>
      <c r="H1" s="84"/>
      <c r="I1" s="84"/>
      <c r="J1" s="84"/>
    </row>
    <row r="2" spans="2:10" ht="69.75">
      <c r="B2" s="21" t="s">
        <v>170</v>
      </c>
      <c r="C2" s="3" t="s">
        <v>0</v>
      </c>
      <c r="D2" s="3" t="s">
        <v>1</v>
      </c>
      <c r="E2" s="3" t="s">
        <v>124</v>
      </c>
      <c r="F2" s="3" t="s">
        <v>3</v>
      </c>
      <c r="G2" s="3" t="s">
        <v>4</v>
      </c>
      <c r="H2" s="3" t="s">
        <v>5</v>
      </c>
      <c r="I2" s="3" t="s">
        <v>6</v>
      </c>
      <c r="J2" s="22" t="s">
        <v>144</v>
      </c>
    </row>
    <row r="3" spans="2:10" ht="15">
      <c r="B3" s="5" t="s">
        <v>7</v>
      </c>
      <c r="C3" s="6">
        <v>4646310</v>
      </c>
      <c r="D3" s="6">
        <v>122785</v>
      </c>
      <c r="E3" s="6">
        <v>35605</v>
      </c>
      <c r="F3" s="7">
        <v>0.2899784175591481</v>
      </c>
      <c r="G3" s="6">
        <v>87180</v>
      </c>
      <c r="H3" s="8">
        <v>130.49599775312456</v>
      </c>
      <c r="I3" s="8">
        <v>37.84102292625321</v>
      </c>
      <c r="J3" s="6">
        <v>2527913</v>
      </c>
    </row>
    <row r="4" spans="2:10" ht="15">
      <c r="B4" s="5" t="s">
        <v>165</v>
      </c>
      <c r="C4" s="6">
        <v>733920</v>
      </c>
      <c r="D4" s="6">
        <v>21181</v>
      </c>
      <c r="E4" s="6">
        <v>8013</v>
      </c>
      <c r="F4" s="7">
        <v>0.3783107502006515</v>
      </c>
      <c r="G4" s="6">
        <v>13163</v>
      </c>
      <c r="H4" s="8">
        <v>91.59116435791839</v>
      </c>
      <c r="I4" s="8">
        <v>34.64992209999528</v>
      </c>
      <c r="J4" s="6">
        <v>552318</v>
      </c>
    </row>
    <row r="5" spans="2:10" ht="15">
      <c r="B5" s="5" t="s">
        <v>166</v>
      </c>
      <c r="C5" s="6">
        <v>210082</v>
      </c>
      <c r="D5" s="72"/>
      <c r="E5" s="73"/>
      <c r="F5" s="73"/>
      <c r="G5" s="73"/>
      <c r="H5" s="73"/>
      <c r="I5" s="73"/>
      <c r="J5" s="74"/>
    </row>
    <row r="6" spans="2:10" ht="15">
      <c r="B6" s="5" t="s">
        <v>167</v>
      </c>
      <c r="C6" s="6">
        <v>789578</v>
      </c>
      <c r="D6" s="75"/>
      <c r="E6" s="76"/>
      <c r="F6" s="76"/>
      <c r="G6" s="77"/>
      <c r="H6" s="77"/>
      <c r="I6" s="77"/>
      <c r="J6" s="78"/>
    </row>
    <row r="7" spans="2:10" ht="15">
      <c r="B7" s="5" t="s">
        <v>168</v>
      </c>
      <c r="C7" s="6">
        <v>26340</v>
      </c>
      <c r="D7" s="79"/>
      <c r="E7" s="77"/>
      <c r="F7" s="77"/>
      <c r="G7" s="77"/>
      <c r="H7" s="77"/>
      <c r="I7" s="77"/>
      <c r="J7" s="78"/>
    </row>
    <row r="8" spans="2:10" ht="18">
      <c r="B8" s="70" t="s">
        <v>169</v>
      </c>
      <c r="C8" s="71">
        <f>SUM(C3:C7)</f>
        <v>6406230</v>
      </c>
      <c r="D8" s="80"/>
      <c r="E8" s="81"/>
      <c r="F8" s="81"/>
      <c r="G8" s="81"/>
      <c r="H8" s="81"/>
      <c r="I8" s="81"/>
      <c r="J8" s="82"/>
    </row>
    <row r="12" spans="3:4" ht="12">
      <c r="C12" s="91"/>
      <c r="D12" s="92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5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30" ht="93" customHeight="1">
      <c r="B1" s="9" t="s">
        <v>125</v>
      </c>
      <c r="C1" s="85" t="s">
        <v>123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2:30" ht="82.5">
      <c r="B2" s="21" t="s">
        <v>170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10</v>
      </c>
      <c r="K2" s="10" t="s">
        <v>28</v>
      </c>
      <c r="L2" s="10" t="s">
        <v>11</v>
      </c>
      <c r="M2" s="3" t="s">
        <v>12</v>
      </c>
      <c r="N2" s="3" t="s">
        <v>126</v>
      </c>
      <c r="O2" s="4" t="s">
        <v>145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2:29" ht="13.5">
      <c r="B3" s="3" t="s">
        <v>9</v>
      </c>
      <c r="C3" s="10" t="s">
        <v>127</v>
      </c>
      <c r="D3" s="10" t="s">
        <v>128</v>
      </c>
      <c r="E3" s="10" t="s">
        <v>129</v>
      </c>
      <c r="F3" s="3" t="s">
        <v>130</v>
      </c>
      <c r="G3" s="10" t="s">
        <v>131</v>
      </c>
      <c r="H3" s="10" t="s">
        <v>132</v>
      </c>
      <c r="I3" s="10" t="s">
        <v>133</v>
      </c>
      <c r="J3" s="10"/>
      <c r="K3" s="10"/>
      <c r="L3" s="10" t="s">
        <v>134</v>
      </c>
      <c r="M3" s="3" t="s">
        <v>135</v>
      </c>
      <c r="N3" s="3"/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2:29" ht="13.5">
      <c r="B4" s="12" t="s">
        <v>13</v>
      </c>
      <c r="C4" s="13">
        <v>1592930</v>
      </c>
      <c r="D4" s="13">
        <v>32323</v>
      </c>
      <c r="E4" s="13">
        <v>12596</v>
      </c>
      <c r="F4" s="14">
        <f>E4/D4</f>
        <v>0.38969155090802216</v>
      </c>
      <c r="G4" s="13">
        <v>19727</v>
      </c>
      <c r="H4" s="13">
        <f>C4/E4</f>
        <v>126.46316290885996</v>
      </c>
      <c r="I4" s="13">
        <f>C4/D4</f>
        <v>49.281626086687496</v>
      </c>
      <c r="J4" s="13">
        <v>21515</v>
      </c>
      <c r="K4" s="13">
        <v>1</v>
      </c>
      <c r="L4" s="13">
        <v>866593</v>
      </c>
      <c r="M4" s="17">
        <f>C4/L4</f>
        <v>1.8381523967998818</v>
      </c>
      <c r="N4" s="13">
        <f>_xlfn.RANK.EQ(M4,M$4:M$47)</f>
        <v>1</v>
      </c>
      <c r="O4" s="13">
        <v>876087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ht="13.5">
      <c r="B5" s="12" t="s">
        <v>14</v>
      </c>
      <c r="C5" s="13">
        <v>1106801</v>
      </c>
      <c r="D5" s="13">
        <v>54192</v>
      </c>
      <c r="E5" s="13">
        <v>11424</v>
      </c>
      <c r="F5" s="14">
        <f>E5/D5</f>
        <v>0.2108060230292294</v>
      </c>
      <c r="G5" s="13">
        <v>42768</v>
      </c>
      <c r="H5" s="13">
        <f>C5/E5</f>
        <v>96.88384103641457</v>
      </c>
      <c r="I5" s="13">
        <f>C5/D5</f>
        <v>20.42369722468261</v>
      </c>
      <c r="J5" s="13">
        <v>26027</v>
      </c>
      <c r="K5" s="13">
        <v>1</v>
      </c>
      <c r="L5" s="13">
        <v>866593</v>
      </c>
      <c r="M5" s="17">
        <f>C5/L5</f>
        <v>1.277186637787289</v>
      </c>
      <c r="N5" s="13">
        <f>_xlfn.RANK.EQ(M5,M$4:M$47)</f>
        <v>2</v>
      </c>
      <c r="O5" s="13">
        <v>730507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2:29" ht="13.5">
      <c r="B6" s="12" t="s">
        <v>15</v>
      </c>
      <c r="C6" s="13">
        <v>1033832</v>
      </c>
      <c r="D6" s="13">
        <v>7020</v>
      </c>
      <c r="E6" s="13">
        <v>2075</v>
      </c>
      <c r="F6" s="14">
        <f>E6/D6</f>
        <v>0.2955840455840456</v>
      </c>
      <c r="G6" s="13">
        <v>4945</v>
      </c>
      <c r="H6" s="13">
        <f>C6/E6</f>
        <v>498.2322891566265</v>
      </c>
      <c r="I6" s="13">
        <f>C6/D6</f>
        <v>147.26951566951567</v>
      </c>
      <c r="J6" s="13">
        <v>55289</v>
      </c>
      <c r="K6" s="13">
        <v>1</v>
      </c>
      <c r="L6" s="13">
        <v>866593</v>
      </c>
      <c r="M6" s="17">
        <f>C6/L6</f>
        <v>1.1929844806039283</v>
      </c>
      <c r="N6" s="13">
        <f>_xlfn.RANK.EQ(M6,M$4:M$47)</f>
        <v>3</v>
      </c>
      <c r="O6" s="13">
        <v>613233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9" ht="13.5">
      <c r="B7" s="12" t="s">
        <v>16</v>
      </c>
      <c r="C7" s="13">
        <v>442316</v>
      </c>
      <c r="D7" s="13">
        <v>438</v>
      </c>
      <c r="E7" s="13">
        <v>107</v>
      </c>
      <c r="F7" s="14">
        <f>E7/D7</f>
        <v>0.24429223744292236</v>
      </c>
      <c r="G7" s="13">
        <v>331</v>
      </c>
      <c r="H7" s="13">
        <f>C7/E7</f>
        <v>4133.794392523365</v>
      </c>
      <c r="I7" s="13">
        <f>C7/D7</f>
        <v>1009.8538812785388</v>
      </c>
      <c r="J7" s="13">
        <v>78330</v>
      </c>
      <c r="K7" s="13">
        <v>1</v>
      </c>
      <c r="L7" s="13">
        <v>866593</v>
      </c>
      <c r="M7" s="17">
        <f>C7/L7</f>
        <v>0.5104080000646208</v>
      </c>
      <c r="N7" s="13">
        <f>_xlfn.RANK.EQ(M7,M$4:M$47)</f>
        <v>4</v>
      </c>
      <c r="O7" s="13">
        <v>21689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2:29" ht="13.5">
      <c r="B8" s="12" t="s">
        <v>17</v>
      </c>
      <c r="C8" s="13">
        <v>160949</v>
      </c>
      <c r="D8" s="13">
        <v>10409</v>
      </c>
      <c r="E8" s="13">
        <v>4341</v>
      </c>
      <c r="F8" s="14">
        <f>E8/D8</f>
        <v>0.41704294360649435</v>
      </c>
      <c r="G8" s="13">
        <v>6068</v>
      </c>
      <c r="H8" s="13">
        <f>C8/E8</f>
        <v>37.076480073715736</v>
      </c>
      <c r="I8" s="13">
        <f>C8/D8</f>
        <v>15.462484388509944</v>
      </c>
      <c r="J8" s="13">
        <v>2535</v>
      </c>
      <c r="K8" s="13">
        <v>1</v>
      </c>
      <c r="L8" s="13">
        <v>866593</v>
      </c>
      <c r="M8" s="17">
        <f>C8/L8</f>
        <v>0.1857261713399485</v>
      </c>
      <c r="N8" s="13">
        <f>_xlfn.RANK.EQ(M8,M$4:M$47)</f>
        <v>5</v>
      </c>
      <c r="O8" s="13">
        <v>151184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2:29" ht="13.5">
      <c r="B9" s="12" t="s">
        <v>29</v>
      </c>
      <c r="C9" s="13">
        <v>146247</v>
      </c>
      <c r="D9" s="13">
        <v>10910</v>
      </c>
      <c r="E9" s="13">
        <v>3144</v>
      </c>
      <c r="F9" s="14">
        <f>E9/D9</f>
        <v>0.28817598533455546</v>
      </c>
      <c r="G9" s="13">
        <v>7766</v>
      </c>
      <c r="H9" s="13">
        <f>C9/E9</f>
        <v>46.5162213740458</v>
      </c>
      <c r="I9" s="13">
        <f>C9/D9</f>
        <v>13.404857928505958</v>
      </c>
      <c r="J9" s="13">
        <v>1930</v>
      </c>
      <c r="K9" s="13">
        <v>1</v>
      </c>
      <c r="L9" s="13">
        <v>866593</v>
      </c>
      <c r="M9" s="17">
        <f>C9/L9</f>
        <v>0.16876088313660506</v>
      </c>
      <c r="N9" s="13">
        <f>_xlfn.RANK.EQ(M9,M$4:M$47)</f>
        <v>6</v>
      </c>
      <c r="O9" s="13">
        <v>64109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2:29" ht="13.5">
      <c r="B10" s="12" t="s">
        <v>30</v>
      </c>
      <c r="C10" s="13">
        <v>51832</v>
      </c>
      <c r="D10" s="13">
        <v>1368</v>
      </c>
      <c r="E10" s="13">
        <v>428</v>
      </c>
      <c r="F10" s="14">
        <f>E10/D10</f>
        <v>0.3128654970760234</v>
      </c>
      <c r="G10" s="13">
        <v>940</v>
      </c>
      <c r="H10" s="13">
        <f>C10/E10</f>
        <v>121.10280373831776</v>
      </c>
      <c r="I10" s="13">
        <f>C10/D10</f>
        <v>37.888888888888886</v>
      </c>
      <c r="J10" s="13">
        <v>5320</v>
      </c>
      <c r="K10" s="13">
        <v>1</v>
      </c>
      <c r="L10" s="13">
        <v>866593</v>
      </c>
      <c r="M10" s="17">
        <f>C10/L10</f>
        <v>0.05981123780136696</v>
      </c>
      <c r="N10" s="13">
        <f>_xlfn.RANK.EQ(M10,M$4:M$47)</f>
        <v>7</v>
      </c>
      <c r="O10" s="13">
        <v>27224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2:29" ht="13.5">
      <c r="B11" s="12" t="s">
        <v>31</v>
      </c>
      <c r="C11" s="13">
        <v>41079</v>
      </c>
      <c r="D11" s="13">
        <v>33</v>
      </c>
      <c r="E11" s="13">
        <v>17</v>
      </c>
      <c r="F11" s="14">
        <f>E11/D11</f>
        <v>0.5151515151515151</v>
      </c>
      <c r="G11" s="13">
        <v>16</v>
      </c>
      <c r="H11" s="13">
        <f>C11/E11</f>
        <v>2416.4117647058824</v>
      </c>
      <c r="I11" s="13">
        <f>C11/D11</f>
        <v>1244.8181818181818</v>
      </c>
      <c r="J11" s="13">
        <v>10178</v>
      </c>
      <c r="K11" s="13">
        <v>1</v>
      </c>
      <c r="L11" s="13">
        <v>866593</v>
      </c>
      <c r="M11" s="17">
        <f>C11/L11</f>
        <v>0.047402875398255</v>
      </c>
      <c r="N11" s="13">
        <f>_xlfn.RANK.EQ(M11,M$4:M$47)</f>
        <v>8</v>
      </c>
      <c r="O11" s="13">
        <v>3272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2:29" ht="13.5">
      <c r="B12" s="12" t="s">
        <v>32</v>
      </c>
      <c r="C12" s="13">
        <v>38702</v>
      </c>
      <c r="D12" s="13">
        <v>933</v>
      </c>
      <c r="E12" s="13">
        <v>369</v>
      </c>
      <c r="F12" s="14">
        <f>E12/D12</f>
        <v>0.3954983922829582</v>
      </c>
      <c r="G12" s="13">
        <v>564</v>
      </c>
      <c r="H12" s="13">
        <f>C12/E12</f>
        <v>104.88346883468834</v>
      </c>
      <c r="I12" s="13">
        <f>C12/D12</f>
        <v>41.48124330117899</v>
      </c>
      <c r="J12" s="13">
        <v>2036</v>
      </c>
      <c r="K12" s="13">
        <v>1</v>
      </c>
      <c r="L12" s="13">
        <v>866593</v>
      </c>
      <c r="M12" s="17">
        <f>C12/L12</f>
        <v>0.04465994994189891</v>
      </c>
      <c r="N12" s="13">
        <f>_xlfn.RANK.EQ(M12,M$4:M$47)</f>
        <v>9</v>
      </c>
      <c r="O12" s="13">
        <v>18497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2:29" ht="13.5">
      <c r="B13" s="12" t="s">
        <v>33</v>
      </c>
      <c r="C13" s="13">
        <v>7407</v>
      </c>
      <c r="D13" s="13">
        <v>1047</v>
      </c>
      <c r="E13" s="13">
        <v>186</v>
      </c>
      <c r="F13" s="14">
        <f>E13/D13</f>
        <v>0.17765042979942694</v>
      </c>
      <c r="G13" s="13">
        <v>861</v>
      </c>
      <c r="H13" s="13">
        <f>C13/E13</f>
        <v>39.82258064516129</v>
      </c>
      <c r="I13" s="13">
        <f>C13/D13</f>
        <v>7.074498567335244</v>
      </c>
      <c r="J13" s="13">
        <v>1050</v>
      </c>
      <c r="K13" s="13">
        <v>1</v>
      </c>
      <c r="L13" s="13">
        <v>866593</v>
      </c>
      <c r="M13" s="17">
        <f>C13/L13</f>
        <v>0.008547264979061681</v>
      </c>
      <c r="N13" s="13">
        <f>_xlfn.RANK.EQ(M13,M$4:M$47)</f>
        <v>10</v>
      </c>
      <c r="O13" s="13">
        <v>3495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2:29" ht="13.5">
      <c r="B14" s="12" t="s">
        <v>34</v>
      </c>
      <c r="C14" s="13">
        <v>5976</v>
      </c>
      <c r="D14" s="13">
        <v>588</v>
      </c>
      <c r="E14" s="13">
        <v>175</v>
      </c>
      <c r="F14" s="14">
        <f>E14/D14</f>
        <v>0.2976190476190476</v>
      </c>
      <c r="G14" s="13">
        <v>413</v>
      </c>
      <c r="H14" s="13">
        <f>C14/E14</f>
        <v>34.14857142857143</v>
      </c>
      <c r="I14" s="13">
        <f>C14/D14</f>
        <v>10.16326530612245</v>
      </c>
      <c r="J14" s="13">
        <v>786</v>
      </c>
      <c r="K14" s="13">
        <v>1</v>
      </c>
      <c r="L14" s="13">
        <v>866593</v>
      </c>
      <c r="M14" s="17">
        <f>C14/L14</f>
        <v>0.006895970772900312</v>
      </c>
      <c r="N14" s="13">
        <f>_xlfn.RANK.EQ(M14,M$4:M$47)</f>
        <v>11</v>
      </c>
      <c r="O14" s="13">
        <v>4842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2:29" ht="13.5">
      <c r="B15" s="12" t="s">
        <v>35</v>
      </c>
      <c r="C15" s="13">
        <v>2800</v>
      </c>
      <c r="D15" s="13">
        <v>108</v>
      </c>
      <c r="E15" s="13">
        <v>21</v>
      </c>
      <c r="F15" s="14">
        <f>E15/D15</f>
        <v>0.19444444444444445</v>
      </c>
      <c r="G15" s="13">
        <v>87</v>
      </c>
      <c r="H15" s="13">
        <f>C15/E15</f>
        <v>133.33333333333334</v>
      </c>
      <c r="I15" s="13">
        <f>C15/D15</f>
        <v>25.925925925925927</v>
      </c>
      <c r="J15" s="13">
        <v>770</v>
      </c>
      <c r="K15" s="13">
        <v>1</v>
      </c>
      <c r="L15" s="13">
        <v>866593</v>
      </c>
      <c r="M15" s="17">
        <f>C15/L15</f>
        <v>0.0032310438694981383</v>
      </c>
      <c r="N15" s="13">
        <f>_xlfn.RANK.EQ(M15,M$4:M$47)</f>
        <v>12</v>
      </c>
      <c r="O15" s="13">
        <v>1638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2:29" ht="13.5">
      <c r="B16" s="12" t="s">
        <v>36</v>
      </c>
      <c r="C16" s="13">
        <v>2057</v>
      </c>
      <c r="D16" s="13">
        <v>109</v>
      </c>
      <c r="E16" s="13">
        <v>59</v>
      </c>
      <c r="F16" s="14">
        <f>E16/D16</f>
        <v>0.5412844036697247</v>
      </c>
      <c r="G16" s="13">
        <v>50</v>
      </c>
      <c r="H16" s="13">
        <f>C16/E16</f>
        <v>34.86440677966102</v>
      </c>
      <c r="I16" s="13">
        <f>C16/D16</f>
        <v>18.871559633027523</v>
      </c>
      <c r="J16" s="13">
        <v>204</v>
      </c>
      <c r="K16" s="13">
        <v>1</v>
      </c>
      <c r="L16" s="13">
        <v>866593</v>
      </c>
      <c r="M16" s="17">
        <f>C16/L16</f>
        <v>0.002373663299842025</v>
      </c>
      <c r="N16" s="13">
        <f>_xlfn.RANK.EQ(M16,M$4:M$47)</f>
        <v>13</v>
      </c>
      <c r="O16" s="13">
        <v>1191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2:29" ht="13.5">
      <c r="B17" s="12" t="s">
        <v>37</v>
      </c>
      <c r="C17" s="13">
        <v>2003</v>
      </c>
      <c r="D17" s="13">
        <v>395</v>
      </c>
      <c r="E17" s="13">
        <v>130</v>
      </c>
      <c r="F17" s="14">
        <f>E17/D17</f>
        <v>0.3291139240506329</v>
      </c>
      <c r="G17" s="13">
        <v>265</v>
      </c>
      <c r="H17" s="13">
        <f>C17/E17</f>
        <v>15.407692307692308</v>
      </c>
      <c r="I17" s="13">
        <f>C17/D17</f>
        <v>5.0708860759493675</v>
      </c>
      <c r="J17" s="13">
        <v>206</v>
      </c>
      <c r="K17" s="13">
        <v>1</v>
      </c>
      <c r="L17" s="13">
        <v>866593</v>
      </c>
      <c r="M17" s="17">
        <f>C17/L17</f>
        <v>0.0023113503109302752</v>
      </c>
      <c r="N17" s="13">
        <f>_xlfn.RANK.EQ(M17,M$4:M$47)</f>
        <v>14</v>
      </c>
      <c r="O17" s="13">
        <v>1535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2:29" ht="13.5">
      <c r="B18" s="12" t="s">
        <v>39</v>
      </c>
      <c r="C18" s="13">
        <v>1629</v>
      </c>
      <c r="D18" s="13">
        <v>153</v>
      </c>
      <c r="E18" s="13">
        <v>32</v>
      </c>
      <c r="F18" s="14">
        <f>E18/D18</f>
        <v>0.20915032679738563</v>
      </c>
      <c r="G18" s="13">
        <v>121</v>
      </c>
      <c r="H18" s="13">
        <f>C18/E18</f>
        <v>50.90625</v>
      </c>
      <c r="I18" s="13">
        <f>C18/D18</f>
        <v>10.647058823529411</v>
      </c>
      <c r="J18" s="13">
        <v>795</v>
      </c>
      <c r="K18" s="13">
        <v>1</v>
      </c>
      <c r="L18" s="13">
        <v>866593</v>
      </c>
      <c r="M18" s="17">
        <f>C18/L18</f>
        <v>0.0018797751655044526</v>
      </c>
      <c r="N18" s="13">
        <f>_xlfn.RANK.EQ(M18,M$4:M$47)</f>
        <v>15</v>
      </c>
      <c r="O18" s="13">
        <v>1176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2:29" ht="13.5">
      <c r="B19" s="12" t="s">
        <v>38</v>
      </c>
      <c r="C19" s="13">
        <v>1614</v>
      </c>
      <c r="D19" s="13">
        <v>141</v>
      </c>
      <c r="E19" s="13">
        <v>22</v>
      </c>
      <c r="F19" s="14">
        <f>E19/D19</f>
        <v>0.15602836879432624</v>
      </c>
      <c r="G19" s="13">
        <v>119</v>
      </c>
      <c r="H19" s="13">
        <f>C19/E19</f>
        <v>73.36363636363636</v>
      </c>
      <c r="I19" s="13">
        <f>C19/D19</f>
        <v>11.446808510638299</v>
      </c>
      <c r="J19" s="13">
        <v>577</v>
      </c>
      <c r="K19" s="13">
        <v>1</v>
      </c>
      <c r="L19" s="13">
        <v>866593</v>
      </c>
      <c r="M19" s="17">
        <f>C19/L19</f>
        <v>0.0018624660019178553</v>
      </c>
      <c r="N19" s="13">
        <f>_xlfn.RANK.EQ(M19,M$4:M$47)</f>
        <v>16</v>
      </c>
      <c r="O19" s="13">
        <v>1474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2:29" ht="13.5">
      <c r="B20" s="12" t="s">
        <v>41</v>
      </c>
      <c r="C20" s="13">
        <v>1279</v>
      </c>
      <c r="D20" s="13">
        <v>529</v>
      </c>
      <c r="E20" s="13">
        <v>51</v>
      </c>
      <c r="F20" s="14">
        <f>E20/D20</f>
        <v>0.09640831758034027</v>
      </c>
      <c r="G20" s="13">
        <v>478</v>
      </c>
      <c r="H20" s="13">
        <f>C20/E20</f>
        <v>25.07843137254902</v>
      </c>
      <c r="I20" s="13">
        <f>C20/D20</f>
        <v>2.4177693761814747</v>
      </c>
      <c r="J20" s="13">
        <v>156</v>
      </c>
      <c r="K20" s="13">
        <v>1</v>
      </c>
      <c r="L20" s="13">
        <v>866593</v>
      </c>
      <c r="M20" s="17">
        <f>C20/L20</f>
        <v>0.0014758946818171851</v>
      </c>
      <c r="N20" s="13">
        <f>_xlfn.RANK.EQ(M20,M$4:M$47)</f>
        <v>17</v>
      </c>
      <c r="O20" s="13">
        <v>876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ht="13.5">
      <c r="B21" s="12" t="s">
        <v>40</v>
      </c>
      <c r="C21" s="13">
        <v>1183</v>
      </c>
      <c r="D21" s="13">
        <v>67</v>
      </c>
      <c r="E21" s="13">
        <v>22</v>
      </c>
      <c r="F21" s="14">
        <f>E21/D21</f>
        <v>0.3283582089552239</v>
      </c>
      <c r="G21" s="13">
        <v>45</v>
      </c>
      <c r="H21" s="13">
        <f>C21/E21</f>
        <v>53.77272727272727</v>
      </c>
      <c r="I21" s="13">
        <f>C21/D21</f>
        <v>17.65671641791045</v>
      </c>
      <c r="J21" s="13">
        <v>522</v>
      </c>
      <c r="K21" s="13">
        <v>1</v>
      </c>
      <c r="L21" s="13">
        <v>866593</v>
      </c>
      <c r="M21" s="17">
        <f>C21/L21</f>
        <v>0.0013651160348629634</v>
      </c>
      <c r="N21" s="13">
        <f>_xlfn.RANK.EQ(M21,M$4:M$47)</f>
        <v>18</v>
      </c>
      <c r="O21" s="13">
        <v>1033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2:29" ht="13.5">
      <c r="B22" s="12" t="s">
        <v>42</v>
      </c>
      <c r="C22" s="13">
        <v>862</v>
      </c>
      <c r="D22" s="13">
        <v>243</v>
      </c>
      <c r="E22" s="13">
        <v>54</v>
      </c>
      <c r="F22" s="14">
        <f>E22/D22</f>
        <v>0.2222222222222222</v>
      </c>
      <c r="G22" s="13">
        <v>189</v>
      </c>
      <c r="H22" s="13">
        <f>C22/E22</f>
        <v>15.962962962962964</v>
      </c>
      <c r="I22" s="13">
        <f>C22/D22</f>
        <v>3.5473251028806585</v>
      </c>
      <c r="J22" s="13">
        <v>200</v>
      </c>
      <c r="K22" s="13">
        <v>1</v>
      </c>
      <c r="L22" s="13">
        <v>866593</v>
      </c>
      <c r="M22" s="17">
        <f>C22/L22</f>
        <v>0.000994699934109784</v>
      </c>
      <c r="N22" s="13">
        <f>_xlfn.RANK.EQ(M22,M$4:M$47)</f>
        <v>19</v>
      </c>
      <c r="O22" s="13">
        <v>706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2:29" ht="13.5">
      <c r="B23" s="12" t="s">
        <v>45</v>
      </c>
      <c r="C23" s="13">
        <v>710</v>
      </c>
      <c r="D23" s="13">
        <v>151</v>
      </c>
      <c r="E23" s="13">
        <v>25</v>
      </c>
      <c r="F23" s="14">
        <f>E23/D23</f>
        <v>0.16556291390728478</v>
      </c>
      <c r="G23" s="13">
        <v>126</v>
      </c>
      <c r="H23" s="13">
        <f>C23/E23</f>
        <v>28.4</v>
      </c>
      <c r="I23" s="13">
        <f>C23/D23</f>
        <v>4.701986754966887</v>
      </c>
      <c r="J23" s="13">
        <v>161</v>
      </c>
      <c r="K23" s="13">
        <v>1</v>
      </c>
      <c r="L23" s="13">
        <v>866593</v>
      </c>
      <c r="M23" s="17">
        <f>C23/L23</f>
        <v>0.0008193004097655993</v>
      </c>
      <c r="N23" s="13">
        <f>_xlfn.RANK.EQ(M23,M$4:M$47)</f>
        <v>20</v>
      </c>
      <c r="O23" s="13">
        <v>604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29" ht="13.5">
      <c r="B24" s="12" t="s">
        <v>43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>_xlfn.RANK.EQ(M24,M$4:M$47)</f>
        <v>21</v>
      </c>
      <c r="O24" s="13">
        <v>610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2:29" ht="13.5">
      <c r="B25" s="12" t="s">
        <v>44</v>
      </c>
      <c r="C25" s="13">
        <v>639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15.214285714285714</v>
      </c>
      <c r="I25" s="13">
        <f>C25/D25</f>
        <v>3.195</v>
      </c>
      <c r="J25" s="13">
        <v>106</v>
      </c>
      <c r="K25" s="13">
        <v>1</v>
      </c>
      <c r="L25" s="13">
        <v>866593</v>
      </c>
      <c r="M25" s="17">
        <f>C25/L25</f>
        <v>0.0007373703687890393</v>
      </c>
      <c r="N25" s="13">
        <f>_xlfn.RANK.EQ(M25,M$4:M$47)</f>
        <v>22</v>
      </c>
      <c r="O25" s="13">
        <v>568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29" ht="13.5">
      <c r="B26" s="12" t="s">
        <v>46</v>
      </c>
      <c r="C26" s="13">
        <v>484</v>
      </c>
      <c r="D26" s="13">
        <v>105</v>
      </c>
      <c r="E26" s="13">
        <v>21</v>
      </c>
      <c r="F26" s="14">
        <f>E26/D26</f>
        <v>0.2</v>
      </c>
      <c r="G26" s="13">
        <v>84</v>
      </c>
      <c r="H26" s="13">
        <f>C26/E26</f>
        <v>23.047619047619047</v>
      </c>
      <c r="I26" s="13">
        <f>C26/D26</f>
        <v>4.609523809523809</v>
      </c>
      <c r="J26" s="13">
        <v>230</v>
      </c>
      <c r="K26" s="13">
        <v>1</v>
      </c>
      <c r="L26" s="13">
        <v>866593</v>
      </c>
      <c r="M26" s="17">
        <f>C26/L26</f>
        <v>0.0005585090117275353</v>
      </c>
      <c r="N26" s="13">
        <f>_xlfn.RANK.EQ(M26,M$4:M$47)</f>
        <v>23</v>
      </c>
      <c r="O26" s="13">
        <v>435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2:29" ht="13.5">
      <c r="B27" s="12" t="s">
        <v>47</v>
      </c>
      <c r="C27" s="13">
        <v>426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15.214285714285714</v>
      </c>
      <c r="I27" s="13">
        <f>C27/D27</f>
        <v>4.531914893617022</v>
      </c>
      <c r="J27" s="13">
        <v>145</v>
      </c>
      <c r="K27" s="13">
        <v>1</v>
      </c>
      <c r="L27" s="13">
        <v>866593</v>
      </c>
      <c r="M27" s="18">
        <f>C27/L27</f>
        <v>0.0004915802458593596</v>
      </c>
      <c r="N27" s="13">
        <f>_xlfn.RANK.EQ(M27,M$4:M$47)</f>
        <v>24</v>
      </c>
      <c r="O27" s="13">
        <v>371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2:29" ht="13.5">
      <c r="B28" s="12" t="s">
        <v>48</v>
      </c>
      <c r="C28" s="13">
        <v>281</v>
      </c>
      <c r="D28" s="13">
        <v>63</v>
      </c>
      <c r="E28" s="13">
        <v>10</v>
      </c>
      <c r="F28" s="14">
        <f>E28/D28</f>
        <v>0.15873015873015872</v>
      </c>
      <c r="G28" s="13">
        <v>53</v>
      </c>
      <c r="H28" s="13">
        <f>C28/E28</f>
        <v>28.1</v>
      </c>
      <c r="I28" s="13">
        <f>C28/D28</f>
        <v>4.4603174603174605</v>
      </c>
      <c r="J28" s="13">
        <v>184</v>
      </c>
      <c r="K28" s="13">
        <v>1</v>
      </c>
      <c r="L28" s="13">
        <v>866593</v>
      </c>
      <c r="M28" s="18">
        <f>C28/L28</f>
        <v>0.00032425833118892027</v>
      </c>
      <c r="N28" s="13">
        <f>_xlfn.RANK.EQ(M28,M$4:M$47)</f>
        <v>25</v>
      </c>
      <c r="O28" s="13">
        <v>191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2:29" ht="13.5">
      <c r="B29" s="12" t="s">
        <v>49</v>
      </c>
      <c r="C29" s="13">
        <v>264</v>
      </c>
      <c r="D29" s="13">
        <v>99</v>
      </c>
      <c r="E29" s="13">
        <v>13</v>
      </c>
      <c r="F29" s="14">
        <f>E29/D29</f>
        <v>0.13131313131313133</v>
      </c>
      <c r="G29" s="13">
        <v>86</v>
      </c>
      <c r="H29" s="13">
        <f>C29/E29</f>
        <v>20.307692307692307</v>
      </c>
      <c r="I29" s="13">
        <f>C29/D29</f>
        <v>2.6666666666666665</v>
      </c>
      <c r="J29" s="13">
        <v>172</v>
      </c>
      <c r="K29" s="13">
        <v>1</v>
      </c>
      <c r="L29" s="13">
        <v>866593</v>
      </c>
      <c r="M29" s="18">
        <f>C29/L29</f>
        <v>0.0003046412791241102</v>
      </c>
      <c r="N29" s="13">
        <f>_xlfn.RANK.EQ(M29,M$4:M$47)</f>
        <v>26</v>
      </c>
      <c r="O29" s="13">
        <v>165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2:29" ht="13.5">
      <c r="B30" s="12" t="s">
        <v>50</v>
      </c>
      <c r="C30" s="13">
        <v>203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12.6875</v>
      </c>
      <c r="I30" s="13">
        <f>C30/D30</f>
        <v>4.72093023255814</v>
      </c>
      <c r="J30" s="13">
        <v>51</v>
      </c>
      <c r="K30" s="13">
        <v>1</v>
      </c>
      <c r="L30" s="13">
        <v>866593</v>
      </c>
      <c r="M30" s="18">
        <f>C30/L30</f>
        <v>0.00023425068053861502</v>
      </c>
      <c r="N30" s="13">
        <f>_xlfn.RANK.EQ(M30,M$4:M$47)</f>
        <v>27</v>
      </c>
      <c r="O30" s="13">
        <v>188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2:29" ht="13.5">
      <c r="B31" s="12" t="s">
        <v>51</v>
      </c>
      <c r="C31" s="13">
        <v>190</v>
      </c>
      <c r="D31" s="13">
        <v>116</v>
      </c>
      <c r="E31" s="13">
        <v>19</v>
      </c>
      <c r="F31" s="14">
        <f>E31/D31</f>
        <v>0.16379310344827586</v>
      </c>
      <c r="G31" s="13">
        <v>97</v>
      </c>
      <c r="H31" s="13">
        <f>C31/E31</f>
        <v>10</v>
      </c>
      <c r="I31" s="13">
        <f>C31/D31</f>
        <v>1.6379310344827587</v>
      </c>
      <c r="J31" s="13">
        <v>70</v>
      </c>
      <c r="K31" s="13">
        <v>1</v>
      </c>
      <c r="L31" s="13">
        <v>866593</v>
      </c>
      <c r="M31" s="18">
        <f>C31/L31</f>
        <v>0.0002192494054302308</v>
      </c>
      <c r="N31" s="13">
        <f>_xlfn.RANK.EQ(M31,M$4:M$47)</f>
        <v>28</v>
      </c>
      <c r="O31" s="13">
        <v>181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2:29" ht="13.5">
      <c r="B32" s="12" t="s">
        <v>52</v>
      </c>
      <c r="C32" s="13">
        <v>160</v>
      </c>
      <c r="D32" s="13">
        <v>72</v>
      </c>
      <c r="E32" s="13">
        <v>16</v>
      </c>
      <c r="F32" s="14">
        <f>E32/D32</f>
        <v>0.2222222222222222</v>
      </c>
      <c r="G32" s="13">
        <v>56</v>
      </c>
      <c r="H32" s="13">
        <f>C32/E32</f>
        <v>10</v>
      </c>
      <c r="I32" s="13">
        <f>C32/D32</f>
        <v>2.2222222222222223</v>
      </c>
      <c r="J32" s="13">
        <v>29</v>
      </c>
      <c r="K32" s="13">
        <v>1</v>
      </c>
      <c r="L32" s="13">
        <v>866593</v>
      </c>
      <c r="M32" s="18">
        <f>C32/L32</f>
        <v>0.00018463107825703647</v>
      </c>
      <c r="N32" s="13">
        <f>_xlfn.RANK.EQ(M32,M$4:M$47)</f>
        <v>29</v>
      </c>
      <c r="O32" s="13">
        <v>153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2:29" ht="13.5">
      <c r="B33" s="12" t="s">
        <v>53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>_xlfn.RANK.EQ(M33,M$4:M$47)</f>
        <v>30</v>
      </c>
      <c r="O33" s="13">
        <v>107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2:29" ht="13.5">
      <c r="B34" s="12" t="s">
        <v>54</v>
      </c>
      <c r="C34" s="13">
        <v>110</v>
      </c>
      <c r="D34" s="13">
        <v>48</v>
      </c>
      <c r="E34" s="13">
        <v>14</v>
      </c>
      <c r="F34" s="14">
        <f>E34/D34</f>
        <v>0.2916666666666667</v>
      </c>
      <c r="G34" s="13">
        <v>34</v>
      </c>
      <c r="H34" s="13">
        <f>C34/E34</f>
        <v>7.857142857142857</v>
      </c>
      <c r="I34" s="13">
        <f>C34/D34</f>
        <v>2.2916666666666665</v>
      </c>
      <c r="J34" s="13">
        <v>47</v>
      </c>
      <c r="K34" s="13">
        <v>1</v>
      </c>
      <c r="L34" s="13">
        <v>866593</v>
      </c>
      <c r="M34" s="18">
        <f>C34/L34</f>
        <v>0.00012693386630171257</v>
      </c>
      <c r="N34" s="13">
        <f>_xlfn.RANK.EQ(M34,M$4:M$47)</f>
        <v>31</v>
      </c>
      <c r="O34" s="13">
        <v>92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2:29" ht="13.5">
      <c r="B35" s="12" t="s">
        <v>55</v>
      </c>
      <c r="C35" s="13">
        <v>81</v>
      </c>
      <c r="D35" s="13">
        <v>132</v>
      </c>
      <c r="E35" s="13">
        <v>16</v>
      </c>
      <c r="F35" s="14">
        <f>E35/D35</f>
        <v>0.12121212121212122</v>
      </c>
      <c r="G35" s="13">
        <v>116</v>
      </c>
      <c r="H35" s="13">
        <f>C35/E35</f>
        <v>5.0625</v>
      </c>
      <c r="I35" s="13">
        <f>C35/D35</f>
        <v>0.6136363636363636</v>
      </c>
      <c r="J35" s="13">
        <v>28</v>
      </c>
      <c r="K35" s="13">
        <v>1</v>
      </c>
      <c r="L35" s="13">
        <v>866593</v>
      </c>
      <c r="M35" s="18">
        <f>C35/L35</f>
        <v>9.34694833676247E-05</v>
      </c>
      <c r="N35" s="13">
        <f>_xlfn.RANK.EQ(M35,M$4:M$47)</f>
        <v>32</v>
      </c>
      <c r="O35" s="13">
        <v>61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2:29" ht="13.5">
      <c r="B36" s="12" t="s">
        <v>56</v>
      </c>
      <c r="C36" s="13">
        <v>75</v>
      </c>
      <c r="D36" s="13">
        <v>41</v>
      </c>
      <c r="E36" s="13">
        <v>7</v>
      </c>
      <c r="F36" s="14">
        <f>E36/D36</f>
        <v>0.17073170731707318</v>
      </c>
      <c r="G36" s="13">
        <v>34</v>
      </c>
      <c r="H36" s="13">
        <f>C36/E36</f>
        <v>10.714285714285714</v>
      </c>
      <c r="I36" s="13">
        <f>C36/D36</f>
        <v>1.829268292682927</v>
      </c>
      <c r="J36" s="13">
        <v>41</v>
      </c>
      <c r="K36" s="13">
        <v>4</v>
      </c>
      <c r="L36" s="13">
        <v>866593</v>
      </c>
      <c r="M36" s="18">
        <f>C36/L36</f>
        <v>8.654581793298585E-05</v>
      </c>
      <c r="N36" s="13">
        <f>_xlfn.RANK.EQ(M36,M$4:M$47)</f>
        <v>33</v>
      </c>
      <c r="O36" s="13">
        <v>70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2:29" ht="13.5">
      <c r="B37" s="12" t="s">
        <v>57</v>
      </c>
      <c r="C37" s="13">
        <v>74</v>
      </c>
      <c r="D37" s="13">
        <v>41</v>
      </c>
      <c r="E37" s="13">
        <v>6</v>
      </c>
      <c r="F37" s="14">
        <f>E37/D37</f>
        <v>0.14634146341463414</v>
      </c>
      <c r="G37" s="13">
        <v>35</v>
      </c>
      <c r="H37" s="13">
        <f>C37/E37</f>
        <v>12.333333333333334</v>
      </c>
      <c r="I37" s="13">
        <f>C37/D37</f>
        <v>1.8048780487804879</v>
      </c>
      <c r="J37" s="13">
        <v>49</v>
      </c>
      <c r="K37" s="13">
        <v>1</v>
      </c>
      <c r="L37" s="13">
        <v>866593</v>
      </c>
      <c r="M37" s="18">
        <f>C37/L37</f>
        <v>8.539187369387937E-05</v>
      </c>
      <c r="N37" s="13">
        <f>_xlfn.RANK.EQ(M37,M$4:M$47)</f>
        <v>34</v>
      </c>
      <c r="O37" s="13">
        <v>63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2:29" ht="13.5">
      <c r="B38" s="12" t="s">
        <v>58</v>
      </c>
      <c r="C38" s="13">
        <v>69</v>
      </c>
      <c r="D38" s="13">
        <v>74</v>
      </c>
      <c r="E38" s="13">
        <v>13</v>
      </c>
      <c r="F38" s="14">
        <f>E38/D38</f>
        <v>0.17567567567567569</v>
      </c>
      <c r="G38" s="13">
        <v>61</v>
      </c>
      <c r="H38" s="13">
        <f>C38/E38</f>
        <v>5.3076923076923075</v>
      </c>
      <c r="I38" s="13">
        <f>C38/D38</f>
        <v>0.9324324324324325</v>
      </c>
      <c r="J38" s="13">
        <v>20</v>
      </c>
      <c r="K38" s="13">
        <v>1</v>
      </c>
      <c r="L38" s="13">
        <v>866593</v>
      </c>
      <c r="M38" s="18">
        <f>C38/L38</f>
        <v>7.962215249834698E-05</v>
      </c>
      <c r="N38" s="13">
        <f>_xlfn.RANK.EQ(M38,M$4:M$47)</f>
        <v>35</v>
      </c>
      <c r="O38" s="13">
        <v>54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2:29" ht="13.5">
      <c r="B39" s="12" t="s">
        <v>59</v>
      </c>
      <c r="C39" s="13">
        <v>61</v>
      </c>
      <c r="D39" s="13">
        <v>15</v>
      </c>
      <c r="E39" s="13">
        <v>6</v>
      </c>
      <c r="F39" s="14">
        <f>E39/D39</f>
        <v>0.4</v>
      </c>
      <c r="G39" s="13">
        <v>9</v>
      </c>
      <c r="H39" s="13">
        <f>C39/E39</f>
        <v>10.166666666666666</v>
      </c>
      <c r="I39" s="13">
        <f>C39/D39</f>
        <v>4.066666666666666</v>
      </c>
      <c r="J39" s="13">
        <v>32</v>
      </c>
      <c r="K39" s="13">
        <v>1</v>
      </c>
      <c r="L39" s="13">
        <v>866593</v>
      </c>
      <c r="M39" s="18">
        <f>C39/L39</f>
        <v>7.039059858549516E-05</v>
      </c>
      <c r="N39" s="13">
        <f>_xlfn.RANK.EQ(M39,M$4:M$47)</f>
        <v>36</v>
      </c>
      <c r="O39" s="13">
        <v>56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ht="13.5">
      <c r="B40" s="12" t="s">
        <v>60</v>
      </c>
      <c r="C40" s="13">
        <v>58</v>
      </c>
      <c r="D40" s="13">
        <v>14</v>
      </c>
      <c r="E40" s="13">
        <v>3</v>
      </c>
      <c r="F40" s="14">
        <f>E40/D40</f>
        <v>0.21428571428571427</v>
      </c>
      <c r="G40" s="13">
        <v>11</v>
      </c>
      <c r="H40" s="13">
        <f>C40/E40</f>
        <v>19.333333333333332</v>
      </c>
      <c r="I40" s="13">
        <f>C40/D40</f>
        <v>4.142857142857143</v>
      </c>
      <c r="J40" s="13">
        <v>56</v>
      </c>
      <c r="K40" s="13">
        <v>1</v>
      </c>
      <c r="L40" s="13">
        <v>866593</v>
      </c>
      <c r="M40" s="18">
        <f>C40/L40</f>
        <v>6.692876586817572E-05</v>
      </c>
      <c r="N40" s="13">
        <f>_xlfn.RANK.EQ(M40,M$4:M$47)</f>
        <v>37</v>
      </c>
      <c r="O40" s="13">
        <v>47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ht="13.5">
      <c r="B41" s="12" t="s">
        <v>61</v>
      </c>
      <c r="C41" s="13">
        <v>57</v>
      </c>
      <c r="D41" s="13">
        <v>22</v>
      </c>
      <c r="E41" s="13">
        <v>6</v>
      </c>
      <c r="F41" s="14">
        <f>E41/D41</f>
        <v>0.2727272727272727</v>
      </c>
      <c r="G41" s="13">
        <v>16</v>
      </c>
      <c r="H41" s="13">
        <f>C41/E41</f>
        <v>9.5</v>
      </c>
      <c r="I41" s="13">
        <f>C41/D41</f>
        <v>2.590909090909091</v>
      </c>
      <c r="J41" s="13">
        <v>34</v>
      </c>
      <c r="K41" s="13">
        <v>1</v>
      </c>
      <c r="L41" s="13">
        <v>866593</v>
      </c>
      <c r="M41" s="18">
        <f>C41/L41</f>
        <v>6.577482162906924E-05</v>
      </c>
      <c r="N41" s="13">
        <f>_xlfn.RANK.EQ(M41,M$4:M$47)</f>
        <v>38</v>
      </c>
      <c r="O41" s="13">
        <v>55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2:29" ht="13.5">
      <c r="B42" s="12" t="s">
        <v>62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0">
        <f>C42/L42</f>
        <v>4.038804836872673E-05</v>
      </c>
      <c r="N42" s="13">
        <f>_xlfn.RANK.EQ(M42,M$4:M$47)</f>
        <v>39</v>
      </c>
      <c r="O42" s="13">
        <v>28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 ht="13.5">
      <c r="B43" s="12" t="s">
        <v>63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0">
        <f>C43/L43</f>
        <v>2.7694661738555468E-05</v>
      </c>
      <c r="N43" s="13">
        <f>_xlfn.RANK.EQ(M43,M$4:M$47)</f>
        <v>40</v>
      </c>
      <c r="O43" s="13">
        <v>18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2:29" ht="13.5">
      <c r="B44" s="12" t="s">
        <v>64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0">
        <f>C44/L44</f>
        <v>1.6155219347490692E-05</v>
      </c>
      <c r="N44" s="13">
        <f>_xlfn.RANK.EQ(M44,M$4:M$47)</f>
        <v>41</v>
      </c>
      <c r="O44" s="13">
        <v>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ht="13.5">
      <c r="B45" s="12" t="s">
        <v>65</v>
      </c>
      <c r="C45" s="13">
        <v>6</v>
      </c>
      <c r="D45" s="13">
        <v>9</v>
      </c>
      <c r="E45" s="13">
        <v>4</v>
      </c>
      <c r="F45" s="14">
        <f>E45/D45</f>
        <v>0.4444444444444444</v>
      </c>
      <c r="G45" s="13">
        <v>5</v>
      </c>
      <c r="H45" s="13">
        <f>C45/E45</f>
        <v>1.5</v>
      </c>
      <c r="I45" s="13">
        <f>C45/D45</f>
        <v>0.6666666666666666</v>
      </c>
      <c r="J45" s="13">
        <v>3</v>
      </c>
      <c r="K45" s="13">
        <v>1</v>
      </c>
      <c r="L45" s="13">
        <v>866593</v>
      </c>
      <c r="M45" s="20">
        <f>C45/L45</f>
        <v>6.923665434638867E-06</v>
      </c>
      <c r="N45" s="13">
        <f>_xlfn.RANK.EQ(M45,M$4:M$47)</f>
        <v>42</v>
      </c>
      <c r="O45" s="13">
        <v>6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2:29" ht="13.5">
      <c r="B46" s="12" t="s">
        <v>66</v>
      </c>
      <c r="C46" s="13">
        <v>5</v>
      </c>
      <c r="D46" s="13">
        <v>9</v>
      </c>
      <c r="E46" s="13">
        <v>1</v>
      </c>
      <c r="F46" s="14">
        <f>E46/D46</f>
        <v>0.1111111111111111</v>
      </c>
      <c r="G46" s="13">
        <v>8</v>
      </c>
      <c r="H46" s="13">
        <f>C46/E46</f>
        <v>5</v>
      </c>
      <c r="I46" s="13">
        <f>C46/D46</f>
        <v>0.5555555555555556</v>
      </c>
      <c r="J46" s="13">
        <v>5</v>
      </c>
      <c r="K46" s="13">
        <v>5</v>
      </c>
      <c r="L46" s="13">
        <v>866593</v>
      </c>
      <c r="M46" s="20">
        <f>C46/L46</f>
        <v>5.76972119553239E-06</v>
      </c>
      <c r="N46" s="13">
        <f>_xlfn.RANK.EQ(M46,M$4:M$47)</f>
        <v>43</v>
      </c>
      <c r="O46" s="13">
        <v>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2:29" ht="13.5">
      <c r="B47" s="12" t="s">
        <v>67</v>
      </c>
      <c r="C47" s="13">
        <v>5</v>
      </c>
      <c r="D47" s="13">
        <v>7</v>
      </c>
      <c r="E47" s="13">
        <v>3</v>
      </c>
      <c r="F47" s="14">
        <f>E47/D47</f>
        <v>0.42857142857142855</v>
      </c>
      <c r="G47" s="13">
        <v>4</v>
      </c>
      <c r="H47" s="13">
        <f>C47/E47</f>
        <v>1.6666666666666667</v>
      </c>
      <c r="I47" s="13">
        <f>C47/D47</f>
        <v>0.7142857142857143</v>
      </c>
      <c r="J47" s="13">
        <v>3</v>
      </c>
      <c r="K47" s="13">
        <v>1</v>
      </c>
      <c r="L47" s="13">
        <v>866593</v>
      </c>
      <c r="M47" s="20">
        <f>C47/L47</f>
        <v>5.76972119553239E-06</v>
      </c>
      <c r="N47" s="13">
        <f>_xlfn.RANK.EQ(M47,M$4:M$47)</f>
        <v>43</v>
      </c>
      <c r="O47" s="13">
        <v>4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2:29" ht="13.5">
      <c r="B48" s="12" t="s">
        <v>70</v>
      </c>
      <c r="C48" s="30">
        <v>1</v>
      </c>
      <c r="D48" s="30">
        <v>2</v>
      </c>
      <c r="E48" s="30">
        <v>1</v>
      </c>
      <c r="F48" s="31">
        <v>0.5</v>
      </c>
      <c r="G48" s="30">
        <v>1</v>
      </c>
      <c r="H48" s="30">
        <v>1</v>
      </c>
      <c r="I48" s="30">
        <v>1</v>
      </c>
      <c r="J48" s="30">
        <v>1</v>
      </c>
      <c r="K48" s="30">
        <v>1</v>
      </c>
      <c r="L48" s="32">
        <v>866593</v>
      </c>
      <c r="M48" s="31">
        <v>1E-07</v>
      </c>
      <c r="N48" s="32">
        <v>44</v>
      </c>
      <c r="O48" s="30">
        <v>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29" ht="13.5">
      <c r="B49" s="12" t="s">
        <v>68</v>
      </c>
      <c r="C49" s="16" t="s">
        <v>137</v>
      </c>
      <c r="D49" s="13">
        <v>4</v>
      </c>
      <c r="E49" s="16" t="s">
        <v>137</v>
      </c>
      <c r="F49" s="16" t="s">
        <v>137</v>
      </c>
      <c r="G49" s="13">
        <v>4</v>
      </c>
      <c r="H49" s="16" t="s">
        <v>137</v>
      </c>
      <c r="I49" s="16" t="s">
        <v>137</v>
      </c>
      <c r="J49" s="16" t="s">
        <v>137</v>
      </c>
      <c r="K49" s="16" t="s">
        <v>137</v>
      </c>
      <c r="L49" s="13">
        <v>866593</v>
      </c>
      <c r="M49" s="90" t="s">
        <v>137</v>
      </c>
      <c r="N49" s="13">
        <v>44</v>
      </c>
      <c r="O49" s="28" t="s">
        <v>137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ht="13.5">
      <c r="B50" s="12" t="s">
        <v>69</v>
      </c>
      <c r="C50" s="16" t="s">
        <v>137</v>
      </c>
      <c r="D50" s="13">
        <v>4</v>
      </c>
      <c r="E50" s="16" t="s">
        <v>137</v>
      </c>
      <c r="F50" s="16" t="s">
        <v>137</v>
      </c>
      <c r="G50" s="13">
        <v>4</v>
      </c>
      <c r="H50" s="16" t="s">
        <v>137</v>
      </c>
      <c r="I50" s="16" t="s">
        <v>137</v>
      </c>
      <c r="J50" s="16" t="s">
        <v>137</v>
      </c>
      <c r="K50" s="16" t="s">
        <v>137</v>
      </c>
      <c r="L50" s="13">
        <v>866593</v>
      </c>
      <c r="M50" s="90" t="s">
        <v>137</v>
      </c>
      <c r="N50" s="13">
        <v>44</v>
      </c>
      <c r="O50" s="28" t="s">
        <v>137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2:29" ht="13.5">
      <c r="B51" s="12" t="s">
        <v>71</v>
      </c>
      <c r="C51" s="16" t="s">
        <v>137</v>
      </c>
      <c r="D51" s="13">
        <v>1</v>
      </c>
      <c r="E51" s="16" t="s">
        <v>137</v>
      </c>
      <c r="F51" s="16" t="s">
        <v>137</v>
      </c>
      <c r="G51" s="13">
        <v>1</v>
      </c>
      <c r="H51" s="16" t="s">
        <v>137</v>
      </c>
      <c r="I51" s="16" t="s">
        <v>137</v>
      </c>
      <c r="J51" s="16" t="s">
        <v>137</v>
      </c>
      <c r="K51" s="16" t="s">
        <v>137</v>
      </c>
      <c r="L51" s="13">
        <v>866593</v>
      </c>
      <c r="M51" s="90" t="s">
        <v>137</v>
      </c>
      <c r="N51" s="13">
        <v>44</v>
      </c>
      <c r="O51" s="28" t="s">
        <v>137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2:29" ht="13.5">
      <c r="B52" s="23"/>
      <c r="C52" s="24">
        <f>SUM(C4:C51)</f>
        <v>4646310</v>
      </c>
      <c r="D52" s="24">
        <f>SUM(D4:D51)</f>
        <v>122785</v>
      </c>
      <c r="E52" s="24">
        <f>SUM(E4:E51)</f>
        <v>35605</v>
      </c>
      <c r="F52" s="25">
        <f>E52/D52</f>
        <v>0.2899784175591481</v>
      </c>
      <c r="G52" s="24">
        <f>SUM(G4:G51)</f>
        <v>87180</v>
      </c>
      <c r="H52" s="24">
        <f>C52/E52</f>
        <v>130.49599775312456</v>
      </c>
      <c r="I52" s="24">
        <f>C52/D52</f>
        <v>37.84102292625321</v>
      </c>
      <c r="J52" s="24"/>
      <c r="K52" s="24"/>
      <c r="L52" s="24"/>
      <c r="M52" s="24"/>
      <c r="N52" s="24"/>
      <c r="O52" s="24">
        <f>SUM(O4:O51)</f>
        <v>2527913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U6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" sqref="D4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5.42187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47" ht="72.75" customHeight="1">
      <c r="B1" s="86" t="s">
        <v>147</v>
      </c>
      <c r="C1" s="86"/>
      <c r="D1" s="85" t="s">
        <v>123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2:47" ht="75.75" customHeight="1">
      <c r="B2" s="87" t="s">
        <v>170</v>
      </c>
      <c r="C2" s="87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10</v>
      </c>
      <c r="L2" s="3" t="s">
        <v>28</v>
      </c>
      <c r="M2" s="3" t="s">
        <v>11</v>
      </c>
      <c r="N2" s="3" t="s">
        <v>12</v>
      </c>
      <c r="O2" s="22" t="s">
        <v>144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2:47" ht="13.5">
      <c r="B3" s="3" t="s">
        <v>8</v>
      </c>
      <c r="C3" s="3" t="s">
        <v>9</v>
      </c>
      <c r="D3" s="3" t="s">
        <v>127</v>
      </c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/>
      <c r="L3" s="3"/>
      <c r="M3" s="3" t="s">
        <v>134</v>
      </c>
      <c r="N3" s="3" t="s">
        <v>135</v>
      </c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2:47" ht="13.5">
      <c r="B4" s="12" t="s">
        <v>18</v>
      </c>
      <c r="C4" s="12" t="s">
        <v>19</v>
      </c>
      <c r="D4" s="13">
        <v>35605</v>
      </c>
      <c r="E4" s="13">
        <v>285</v>
      </c>
      <c r="F4" s="13">
        <v>60</v>
      </c>
      <c r="G4" s="14">
        <f>F4/E4</f>
        <v>0.21052631578947367</v>
      </c>
      <c r="H4" s="13">
        <v>225</v>
      </c>
      <c r="I4" s="13">
        <f>D4/F4</f>
        <v>593.4166666666666</v>
      </c>
      <c r="J4" s="13">
        <f>D4/E4</f>
        <v>124.9298245614035</v>
      </c>
      <c r="K4" s="13">
        <v>4507</v>
      </c>
      <c r="L4" s="13">
        <v>1</v>
      </c>
      <c r="M4" s="13">
        <v>18194</v>
      </c>
      <c r="N4" s="17">
        <f>D4/M4</f>
        <v>1.9569638342310651</v>
      </c>
      <c r="O4" s="13">
        <v>16777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2:47" ht="13.5">
      <c r="B5" s="12" t="s">
        <v>138</v>
      </c>
      <c r="C5" s="12" t="s">
        <v>20</v>
      </c>
      <c r="D5" s="13">
        <v>136017</v>
      </c>
      <c r="E5" s="13">
        <v>5615</v>
      </c>
      <c r="F5" s="13">
        <v>2167</v>
      </c>
      <c r="G5" s="14">
        <f>F5/E5</f>
        <v>0.3859305431878896</v>
      </c>
      <c r="H5" s="13">
        <v>3448</v>
      </c>
      <c r="I5" s="13">
        <f>D5/F5</f>
        <v>62.76742039686202</v>
      </c>
      <c r="J5" s="13">
        <f>D5/E5</f>
        <v>24.22386464826358</v>
      </c>
      <c r="K5" s="13">
        <v>1251</v>
      </c>
      <c r="L5" s="13">
        <v>1</v>
      </c>
      <c r="M5" s="13">
        <v>75607</v>
      </c>
      <c r="N5" s="17">
        <f>D5/M5</f>
        <v>1.79900009258402</v>
      </c>
      <c r="O5" s="13">
        <v>92450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2:47" ht="13.5">
      <c r="B6" s="12" t="s">
        <v>21</v>
      </c>
      <c r="C6" s="12" t="s">
        <v>77</v>
      </c>
      <c r="D6" s="13">
        <v>15514</v>
      </c>
      <c r="E6" s="13">
        <v>246</v>
      </c>
      <c r="F6" s="13">
        <v>74</v>
      </c>
      <c r="G6" s="14">
        <f>F6/E6</f>
        <v>0.3008130081300813</v>
      </c>
      <c r="H6" s="13">
        <v>172</v>
      </c>
      <c r="I6" s="13">
        <f>D6/F6</f>
        <v>209.64864864864865</v>
      </c>
      <c r="J6" s="13">
        <f>D6/E6</f>
        <v>63.0650406504065</v>
      </c>
      <c r="K6" s="13">
        <v>2205</v>
      </c>
      <c r="L6" s="13">
        <v>1</v>
      </c>
      <c r="M6" s="13">
        <v>10013</v>
      </c>
      <c r="N6" s="17">
        <f>D6/M6</f>
        <v>1.5493857984619994</v>
      </c>
      <c r="O6" s="13">
        <v>6630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2:47" ht="13.5">
      <c r="B7" s="12" t="s">
        <v>23</v>
      </c>
      <c r="C7" s="12" t="s">
        <v>78</v>
      </c>
      <c r="D7" s="13">
        <v>25979</v>
      </c>
      <c r="E7" s="13">
        <v>322</v>
      </c>
      <c r="F7" s="13">
        <v>126</v>
      </c>
      <c r="G7" s="14">
        <f>F7/E7</f>
        <v>0.391304347826087</v>
      </c>
      <c r="H7" s="13">
        <v>196</v>
      </c>
      <c r="I7" s="13">
        <f>D7/F7</f>
        <v>206.18253968253967</v>
      </c>
      <c r="J7" s="13">
        <f>D7/E7</f>
        <v>80.68012422360249</v>
      </c>
      <c r="K7" s="13">
        <v>2165</v>
      </c>
      <c r="L7" s="13">
        <v>1</v>
      </c>
      <c r="M7" s="13">
        <v>17877</v>
      </c>
      <c r="N7" s="17">
        <f>D7/M7</f>
        <v>1.4532080326676735</v>
      </c>
      <c r="O7" s="13">
        <v>14073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2:47" ht="13.5">
      <c r="B8" s="12" t="s">
        <v>21</v>
      </c>
      <c r="C8" s="12" t="s">
        <v>22</v>
      </c>
      <c r="D8" s="13">
        <v>13178</v>
      </c>
      <c r="E8" s="13">
        <v>236</v>
      </c>
      <c r="F8" s="13">
        <v>106</v>
      </c>
      <c r="G8" s="14">
        <f>F8/E8</f>
        <v>0.4491525423728814</v>
      </c>
      <c r="H8" s="13">
        <v>130</v>
      </c>
      <c r="I8" s="13">
        <f>D8/F8</f>
        <v>124.32075471698113</v>
      </c>
      <c r="J8" s="13">
        <f>D8/E8</f>
        <v>55.83898305084746</v>
      </c>
      <c r="K8" s="13">
        <v>3127</v>
      </c>
      <c r="L8" s="13">
        <v>1</v>
      </c>
      <c r="M8" s="13">
        <v>10013</v>
      </c>
      <c r="N8" s="17">
        <f>D8/M8</f>
        <v>1.3160890841905524</v>
      </c>
      <c r="O8" s="13">
        <v>10156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2:47" ht="13.5">
      <c r="B9" s="12" t="s">
        <v>27</v>
      </c>
      <c r="C9" s="12" t="s">
        <v>74</v>
      </c>
      <c r="D9" s="13">
        <v>87941</v>
      </c>
      <c r="E9" s="13">
        <v>1282</v>
      </c>
      <c r="F9" s="13">
        <v>684</v>
      </c>
      <c r="G9" s="14">
        <f>F9/E9</f>
        <v>0.5335413416536662</v>
      </c>
      <c r="H9" s="13">
        <v>598</v>
      </c>
      <c r="I9" s="13">
        <f>D9/F9</f>
        <v>128.5687134502924</v>
      </c>
      <c r="J9" s="13">
        <f>D9/E9</f>
        <v>68.59672386895475</v>
      </c>
      <c r="K9" s="13">
        <v>3812</v>
      </c>
      <c r="L9" s="13">
        <v>1</v>
      </c>
      <c r="M9" s="13">
        <v>68336</v>
      </c>
      <c r="N9" s="17">
        <f>D9/M9</f>
        <v>1.2868912432685553</v>
      </c>
      <c r="O9" s="13">
        <v>79417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2:47" ht="13.5">
      <c r="B10" s="12" t="s">
        <v>23</v>
      </c>
      <c r="C10" s="12" t="s">
        <v>24</v>
      </c>
      <c r="D10" s="13">
        <v>21496</v>
      </c>
      <c r="E10" s="13">
        <v>15</v>
      </c>
      <c r="F10" s="13">
        <v>12</v>
      </c>
      <c r="G10" s="14">
        <f>F10/E10</f>
        <v>0.8</v>
      </c>
      <c r="H10" s="13">
        <v>3</v>
      </c>
      <c r="I10" s="13">
        <f>D10/F10</f>
        <v>1791.3333333333333</v>
      </c>
      <c r="J10" s="13">
        <f>D10/E10</f>
        <v>1433.0666666666666</v>
      </c>
      <c r="K10" s="13">
        <v>14578</v>
      </c>
      <c r="L10" s="13">
        <v>5</v>
      </c>
      <c r="M10" s="13">
        <v>17877</v>
      </c>
      <c r="N10" s="17">
        <f>D10/M10</f>
        <v>1.2024388879565924</v>
      </c>
      <c r="O10" s="13">
        <v>18217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2:47" ht="13.5">
      <c r="B11" s="12" t="s">
        <v>72</v>
      </c>
      <c r="C11" s="12" t="s">
        <v>73</v>
      </c>
      <c r="D11" s="13">
        <v>49545</v>
      </c>
      <c r="E11" s="13">
        <v>1051</v>
      </c>
      <c r="F11" s="13">
        <v>458</v>
      </c>
      <c r="G11" s="14">
        <f>F11/E11</f>
        <v>0.4357754519505233</v>
      </c>
      <c r="H11" s="13">
        <v>593</v>
      </c>
      <c r="I11" s="13">
        <f>D11/F11</f>
        <v>108.17685589519651</v>
      </c>
      <c r="J11" s="13">
        <f>D11/E11</f>
        <v>47.14081826831589</v>
      </c>
      <c r="K11" s="13">
        <v>2035</v>
      </c>
      <c r="L11" s="13">
        <v>1</v>
      </c>
      <c r="M11" s="13">
        <v>41610</v>
      </c>
      <c r="N11" s="17">
        <f>D11/M11</f>
        <v>1.19069935111752</v>
      </c>
      <c r="O11" s="13">
        <v>45675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2:47" ht="13.5">
      <c r="B12" s="12" t="s">
        <v>75</v>
      </c>
      <c r="C12" s="12" t="s">
        <v>76</v>
      </c>
      <c r="D12" s="13">
        <v>133705</v>
      </c>
      <c r="E12" s="13">
        <v>6358</v>
      </c>
      <c r="F12" s="13">
        <v>2443</v>
      </c>
      <c r="G12" s="14">
        <f>F12/E12</f>
        <v>0.38424032714690154</v>
      </c>
      <c r="H12" s="13">
        <v>3915</v>
      </c>
      <c r="I12" s="13">
        <f>D12/F12</f>
        <v>54.729840360212854</v>
      </c>
      <c r="J12" s="13">
        <f>D12/E12</f>
        <v>21.029411764705884</v>
      </c>
      <c r="K12" s="13">
        <v>5781</v>
      </c>
      <c r="L12" s="13">
        <v>1</v>
      </c>
      <c r="M12" s="13">
        <v>115443</v>
      </c>
      <c r="N12" s="17">
        <f>D12/M12</f>
        <v>1.1581906222118274</v>
      </c>
      <c r="O12" s="13">
        <v>126475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2:47" ht="13.5">
      <c r="B13" s="12" t="s">
        <v>79</v>
      </c>
      <c r="C13" s="12" t="s">
        <v>80</v>
      </c>
      <c r="D13" s="13">
        <v>43489</v>
      </c>
      <c r="E13" s="13">
        <v>1225</v>
      </c>
      <c r="F13" s="13">
        <v>306</v>
      </c>
      <c r="G13" s="14">
        <f>F13/E13</f>
        <v>0.24979591836734694</v>
      </c>
      <c r="H13" s="13">
        <v>919</v>
      </c>
      <c r="I13" s="13">
        <f>D13/F13</f>
        <v>142.12091503267973</v>
      </c>
      <c r="J13" s="13">
        <f>D13/E13</f>
        <v>35.501224489795916</v>
      </c>
      <c r="K13" s="13">
        <v>14228</v>
      </c>
      <c r="L13" s="13">
        <v>1</v>
      </c>
      <c r="M13" s="13">
        <v>49088</v>
      </c>
      <c r="N13" s="17">
        <f>D13/M13</f>
        <v>0.8859395371577575</v>
      </c>
      <c r="O13" s="13">
        <v>35591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2:47" ht="13.5">
      <c r="B14" s="12" t="s">
        <v>81</v>
      </c>
      <c r="C14" s="12" t="s">
        <v>82</v>
      </c>
      <c r="D14" s="13">
        <v>32489</v>
      </c>
      <c r="E14" s="13">
        <v>450</v>
      </c>
      <c r="F14" s="13">
        <v>166</v>
      </c>
      <c r="G14" s="14">
        <f>F14/E14</f>
        <v>0.3688888888888889</v>
      </c>
      <c r="H14" s="13">
        <v>284</v>
      </c>
      <c r="I14" s="13">
        <f>D14/F14</f>
        <v>195.71686746987953</v>
      </c>
      <c r="J14" s="13">
        <f>D14/E14</f>
        <v>72.19777777777777</v>
      </c>
      <c r="K14" s="13">
        <v>4117</v>
      </c>
      <c r="L14" s="13">
        <v>1</v>
      </c>
      <c r="M14" s="13">
        <v>40830</v>
      </c>
      <c r="N14" s="17">
        <f>D14/M14</f>
        <v>0.7957139358314964</v>
      </c>
      <c r="O14" s="13">
        <v>28533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2:47" ht="13.5">
      <c r="B15" s="12" t="s">
        <v>141</v>
      </c>
      <c r="C15" s="12" t="s">
        <v>83</v>
      </c>
      <c r="D15" s="13">
        <v>52665</v>
      </c>
      <c r="E15" s="13">
        <v>985</v>
      </c>
      <c r="F15" s="13">
        <v>439</v>
      </c>
      <c r="G15" s="14">
        <f>F15/E15</f>
        <v>0.44568527918781725</v>
      </c>
      <c r="H15" s="13">
        <v>546</v>
      </c>
      <c r="I15" s="13">
        <f>D15/F15</f>
        <v>119.96583143507972</v>
      </c>
      <c r="J15" s="13">
        <f>D15/E15</f>
        <v>53.46700507614213</v>
      </c>
      <c r="K15" s="13">
        <v>875</v>
      </c>
      <c r="L15" s="13">
        <v>1</v>
      </c>
      <c r="M15" s="13">
        <v>66720</v>
      </c>
      <c r="N15" s="17">
        <f>D15/M15</f>
        <v>0.7893435251798561</v>
      </c>
      <c r="O15" s="13">
        <v>35415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2:47" ht="13.5">
      <c r="B16" s="12" t="s">
        <v>143</v>
      </c>
      <c r="C16" s="12" t="s">
        <v>84</v>
      </c>
      <c r="D16" s="13">
        <v>14889</v>
      </c>
      <c r="E16" s="13">
        <v>221</v>
      </c>
      <c r="F16" s="13">
        <v>91</v>
      </c>
      <c r="G16" s="14">
        <f>F16/E16</f>
        <v>0.4117647058823529</v>
      </c>
      <c r="H16" s="13">
        <v>130</v>
      </c>
      <c r="I16" s="13">
        <f>D16/F16</f>
        <v>163.6153846153846</v>
      </c>
      <c r="J16" s="13">
        <f>D16/E16</f>
        <v>67.3710407239819</v>
      </c>
      <c r="K16" s="13">
        <v>2033</v>
      </c>
      <c r="L16" s="13">
        <v>1</v>
      </c>
      <c r="M16" s="13">
        <v>30494</v>
      </c>
      <c r="N16" s="17">
        <f>D16/M16</f>
        <v>0.488259985570932</v>
      </c>
      <c r="O16" s="13">
        <v>7475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2:47" ht="13.5">
      <c r="B17" s="12" t="s">
        <v>85</v>
      </c>
      <c r="C17" s="12" t="s">
        <v>86</v>
      </c>
      <c r="D17" s="13">
        <v>2118</v>
      </c>
      <c r="E17" s="13">
        <v>64</v>
      </c>
      <c r="F17" s="13">
        <v>28</v>
      </c>
      <c r="G17" s="14">
        <f>F17/E17</f>
        <v>0.4375</v>
      </c>
      <c r="H17" s="13">
        <v>36</v>
      </c>
      <c r="I17" s="13">
        <f>D17/F17</f>
        <v>75.64285714285714</v>
      </c>
      <c r="J17" s="13">
        <f>D17/E17</f>
        <v>33.09375</v>
      </c>
      <c r="K17" s="13">
        <v>466</v>
      </c>
      <c r="L17" s="13">
        <v>1</v>
      </c>
      <c r="M17" s="13">
        <v>10351</v>
      </c>
      <c r="N17" s="17">
        <f>D17/M17</f>
        <v>0.20461791131291662</v>
      </c>
      <c r="O17" s="13">
        <v>1904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2:47" ht="13.5">
      <c r="B18" s="12" t="s">
        <v>23</v>
      </c>
      <c r="C18" s="12" t="s">
        <v>87</v>
      </c>
      <c r="D18" s="13">
        <v>3144</v>
      </c>
      <c r="E18" s="13">
        <v>88</v>
      </c>
      <c r="F18" s="13">
        <v>47</v>
      </c>
      <c r="G18" s="14">
        <f>F18/E18</f>
        <v>0.5340909090909091</v>
      </c>
      <c r="H18" s="13">
        <v>41</v>
      </c>
      <c r="I18" s="13">
        <f>D18/F18</f>
        <v>66.8936170212766</v>
      </c>
      <c r="J18" s="13">
        <f>D18/E18</f>
        <v>35.72727272727273</v>
      </c>
      <c r="K18" s="13">
        <v>527</v>
      </c>
      <c r="L18" s="13">
        <v>1</v>
      </c>
      <c r="M18" s="13">
        <v>17877</v>
      </c>
      <c r="N18" s="17">
        <f>D18/M18</f>
        <v>0.17586843430105722</v>
      </c>
      <c r="O18" s="13">
        <v>1866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2:47" ht="13.5">
      <c r="B19" s="12" t="s">
        <v>139</v>
      </c>
      <c r="C19" s="12" t="s">
        <v>110</v>
      </c>
      <c r="D19" s="13">
        <v>25289</v>
      </c>
      <c r="E19" s="13">
        <v>177</v>
      </c>
      <c r="F19" s="13">
        <v>103</v>
      </c>
      <c r="G19" s="14">
        <f>F19/E19</f>
        <v>0.5819209039548022</v>
      </c>
      <c r="H19" s="13">
        <v>74</v>
      </c>
      <c r="I19" s="13">
        <f>D19/F19</f>
        <v>245.5242718446602</v>
      </c>
      <c r="J19" s="13">
        <f>D19/E19</f>
        <v>142.87570621468927</v>
      </c>
      <c r="K19" s="13">
        <v>4735</v>
      </c>
      <c r="L19" s="13">
        <v>1</v>
      </c>
      <c r="M19" s="13">
        <v>149312</v>
      </c>
      <c r="N19" s="17">
        <f>D19/M19</f>
        <v>0.16937017788255465</v>
      </c>
      <c r="O19" s="13">
        <v>7303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2:47" ht="13.5">
      <c r="B20" s="12" t="s">
        <v>88</v>
      </c>
      <c r="C20" s="12" t="s">
        <v>89</v>
      </c>
      <c r="D20" s="13">
        <v>6731</v>
      </c>
      <c r="E20" s="13">
        <v>64</v>
      </c>
      <c r="F20" s="13">
        <v>9</v>
      </c>
      <c r="G20" s="14">
        <f>F20/E20</f>
        <v>0.140625</v>
      </c>
      <c r="H20" s="13">
        <v>55</v>
      </c>
      <c r="I20" s="13">
        <f>D20/F20</f>
        <v>747.8888888888889</v>
      </c>
      <c r="J20" s="13">
        <f>D20/E20</f>
        <v>105.171875</v>
      </c>
      <c r="K20" s="13">
        <v>2315</v>
      </c>
      <c r="L20" s="13">
        <v>61</v>
      </c>
      <c r="M20" s="13">
        <v>51178</v>
      </c>
      <c r="N20" s="17">
        <f>D20/M20</f>
        <v>0.1315213568330142</v>
      </c>
      <c r="O20" s="13">
        <v>2048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2:47" ht="13.5">
      <c r="B21" s="12" t="s">
        <v>138</v>
      </c>
      <c r="C21" s="12" t="s">
        <v>91</v>
      </c>
      <c r="D21" s="13">
        <v>6888</v>
      </c>
      <c r="E21" s="13">
        <v>185</v>
      </c>
      <c r="F21" s="13">
        <v>63</v>
      </c>
      <c r="G21" s="14">
        <f>F21/E21</f>
        <v>0.34054054054054056</v>
      </c>
      <c r="H21" s="13">
        <v>122</v>
      </c>
      <c r="I21" s="13">
        <f>D21/F21</f>
        <v>109.33333333333333</v>
      </c>
      <c r="J21" s="13">
        <f>D21/E21</f>
        <v>37.23243243243243</v>
      </c>
      <c r="K21" s="13">
        <v>898</v>
      </c>
      <c r="L21" s="13">
        <v>1</v>
      </c>
      <c r="M21" s="13">
        <v>75607</v>
      </c>
      <c r="N21" s="17">
        <f>D21/M21</f>
        <v>0.09110267567817795</v>
      </c>
      <c r="O21" s="13">
        <v>3124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2:47" ht="13.5">
      <c r="B22" s="12" t="s">
        <v>27</v>
      </c>
      <c r="C22" s="12" t="s">
        <v>90</v>
      </c>
      <c r="D22" s="13">
        <v>5679</v>
      </c>
      <c r="E22" s="13">
        <v>225</v>
      </c>
      <c r="F22" s="13">
        <v>74</v>
      </c>
      <c r="G22" s="14">
        <f>F22/E22</f>
        <v>0.3288888888888889</v>
      </c>
      <c r="H22" s="13">
        <v>151</v>
      </c>
      <c r="I22" s="13">
        <f>D22/F22</f>
        <v>76.74324324324324</v>
      </c>
      <c r="J22" s="13">
        <f>D22/E22</f>
        <v>25.24</v>
      </c>
      <c r="K22" s="13">
        <v>668</v>
      </c>
      <c r="L22" s="13">
        <v>1</v>
      </c>
      <c r="M22" s="13">
        <v>68336</v>
      </c>
      <c r="N22" s="17">
        <f>D22/M22</f>
        <v>0.08310407398735659</v>
      </c>
      <c r="O22" s="13">
        <v>4922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2:47" ht="13.5">
      <c r="B23" s="12" t="s">
        <v>92</v>
      </c>
      <c r="C23" s="12" t="s">
        <v>93</v>
      </c>
      <c r="D23" s="13">
        <v>2677</v>
      </c>
      <c r="E23" s="13">
        <v>166</v>
      </c>
      <c r="F23" s="13">
        <v>55</v>
      </c>
      <c r="G23" s="14">
        <f>F23/E23</f>
        <v>0.3313253012048193</v>
      </c>
      <c r="H23" s="13">
        <v>111</v>
      </c>
      <c r="I23" s="13">
        <f>D23/F23</f>
        <v>48.67272727272727</v>
      </c>
      <c r="J23" s="13">
        <f>D23/E23</f>
        <v>16.126506024096386</v>
      </c>
      <c r="K23" s="13">
        <v>482</v>
      </c>
      <c r="L23" s="13">
        <v>1</v>
      </c>
      <c r="M23" s="13">
        <v>33159</v>
      </c>
      <c r="N23" s="17">
        <f>D23/M23</f>
        <v>0.08073222956060194</v>
      </c>
      <c r="O23" s="13">
        <v>2021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2:47" ht="13.5">
      <c r="B24" s="12" t="s">
        <v>23</v>
      </c>
      <c r="C24" s="12" t="s">
        <v>94</v>
      </c>
      <c r="D24" s="13">
        <v>1192</v>
      </c>
      <c r="E24" s="13">
        <v>12</v>
      </c>
      <c r="F24" s="13">
        <v>5</v>
      </c>
      <c r="G24" s="14">
        <f>F24/E24</f>
        <v>0.4166666666666667</v>
      </c>
      <c r="H24" s="13">
        <v>7</v>
      </c>
      <c r="I24" s="13">
        <f>D24/F24</f>
        <v>238.4</v>
      </c>
      <c r="J24" s="13">
        <f>D24/E24</f>
        <v>99.33333333333333</v>
      </c>
      <c r="K24" s="13">
        <v>604</v>
      </c>
      <c r="L24" s="13">
        <v>58</v>
      </c>
      <c r="M24" s="13">
        <v>17877</v>
      </c>
      <c r="N24" s="17">
        <f>D24/M24</f>
        <v>0.06667785422610058</v>
      </c>
      <c r="O24" s="13">
        <v>848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2:47" ht="13.5">
      <c r="B25" s="12" t="s">
        <v>92</v>
      </c>
      <c r="C25" s="12" t="s">
        <v>96</v>
      </c>
      <c r="D25" s="13">
        <v>1702</v>
      </c>
      <c r="E25" s="13">
        <v>273</v>
      </c>
      <c r="F25" s="13">
        <v>114</v>
      </c>
      <c r="G25" s="14">
        <f>F25/E25</f>
        <v>0.4175824175824176</v>
      </c>
      <c r="H25" s="13">
        <v>159</v>
      </c>
      <c r="I25" s="13">
        <f>D25/F25</f>
        <v>14.929824561403509</v>
      </c>
      <c r="J25" s="13">
        <f>D25/E25</f>
        <v>6.2344322344322345</v>
      </c>
      <c r="K25" s="13">
        <v>186</v>
      </c>
      <c r="L25" s="13">
        <v>1</v>
      </c>
      <c r="M25" s="13">
        <v>33159</v>
      </c>
      <c r="N25" s="17">
        <f>D25/M25</f>
        <v>0.051328447781899336</v>
      </c>
      <c r="O25" s="13">
        <v>1218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2:47" ht="13.5">
      <c r="B26" s="12" t="s">
        <v>18</v>
      </c>
      <c r="C26" s="12" t="s">
        <v>95</v>
      </c>
      <c r="D26" s="13">
        <v>933</v>
      </c>
      <c r="E26" s="13">
        <v>11</v>
      </c>
      <c r="F26" s="13">
        <v>2</v>
      </c>
      <c r="G26" s="14">
        <f>F26/E26</f>
        <v>0.18181818181818182</v>
      </c>
      <c r="H26" s="13">
        <v>9</v>
      </c>
      <c r="I26" s="13">
        <f>D26/F26</f>
        <v>466.5</v>
      </c>
      <c r="J26" s="13">
        <f>D26/E26</f>
        <v>84.81818181818181</v>
      </c>
      <c r="K26" s="13">
        <v>640</v>
      </c>
      <c r="L26" s="13">
        <v>293</v>
      </c>
      <c r="M26" s="13">
        <v>18194</v>
      </c>
      <c r="N26" s="17">
        <f>D26/M26</f>
        <v>0.05128064196988018</v>
      </c>
      <c r="O26" s="13">
        <v>330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2:47" ht="13.5">
      <c r="B27" s="12" t="s">
        <v>25</v>
      </c>
      <c r="C27" s="12" t="s">
        <v>98</v>
      </c>
      <c r="D27" s="13">
        <v>1333</v>
      </c>
      <c r="E27" s="13">
        <v>143</v>
      </c>
      <c r="F27" s="13">
        <v>46</v>
      </c>
      <c r="G27" s="14">
        <f>F27/E27</f>
        <v>0.32167832167832167</v>
      </c>
      <c r="H27" s="13">
        <v>97</v>
      </c>
      <c r="I27" s="13">
        <f>D27/F27</f>
        <v>28.97826086956522</v>
      </c>
      <c r="J27" s="13">
        <f>D27/E27</f>
        <v>9.321678321678322</v>
      </c>
      <c r="K27" s="13">
        <v>222</v>
      </c>
      <c r="L27" s="13">
        <v>1</v>
      </c>
      <c r="M27" s="13">
        <v>28172</v>
      </c>
      <c r="N27" s="17">
        <f>D27/M27</f>
        <v>0.04731648445264802</v>
      </c>
      <c r="O27" s="13">
        <v>866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2:47" ht="13.5">
      <c r="B28" s="12" t="s">
        <v>23</v>
      </c>
      <c r="C28" s="12" t="s">
        <v>97</v>
      </c>
      <c r="D28" s="13">
        <v>672</v>
      </c>
      <c r="E28" s="13">
        <v>25</v>
      </c>
      <c r="F28" s="13">
        <v>9</v>
      </c>
      <c r="G28" s="14">
        <f>F28/E28</f>
        <v>0.36</v>
      </c>
      <c r="H28" s="13">
        <v>16</v>
      </c>
      <c r="I28" s="13">
        <f>D28/F28</f>
        <v>74.66666666666667</v>
      </c>
      <c r="J28" s="13">
        <f>D28/E28</f>
        <v>26.88</v>
      </c>
      <c r="K28" s="13">
        <v>306</v>
      </c>
      <c r="L28" s="13">
        <v>1</v>
      </c>
      <c r="M28" s="13">
        <v>17877</v>
      </c>
      <c r="N28" s="17">
        <f>D28/M28</f>
        <v>0.037590199697935894</v>
      </c>
      <c r="O28" s="13">
        <v>384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2:47" ht="13.5">
      <c r="B29" s="12" t="s">
        <v>99</v>
      </c>
      <c r="C29" s="12" t="s">
        <v>100</v>
      </c>
      <c r="D29" s="13">
        <v>1099</v>
      </c>
      <c r="E29" s="13">
        <v>291</v>
      </c>
      <c r="F29" s="13">
        <v>84</v>
      </c>
      <c r="G29" s="14">
        <f>F29/E29</f>
        <v>0.28865979381443296</v>
      </c>
      <c r="H29" s="13">
        <v>207</v>
      </c>
      <c r="I29" s="13">
        <f>D29/F29</f>
        <v>13.083333333333334</v>
      </c>
      <c r="J29" s="13">
        <f>D29/E29</f>
        <v>3.776632302405498</v>
      </c>
      <c r="K29" s="13">
        <v>195</v>
      </c>
      <c r="L29" s="13">
        <v>1</v>
      </c>
      <c r="M29" s="13">
        <v>52738</v>
      </c>
      <c r="N29" s="17">
        <f>D29/M29</f>
        <v>0.020838863817361296</v>
      </c>
      <c r="O29" s="13">
        <v>1003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2:47" ht="13.5">
      <c r="B30" s="12" t="s">
        <v>75</v>
      </c>
      <c r="C30" s="12" t="s">
        <v>105</v>
      </c>
      <c r="D30" s="13">
        <v>1865</v>
      </c>
      <c r="E30" s="13">
        <v>137</v>
      </c>
      <c r="F30" s="13">
        <v>41</v>
      </c>
      <c r="G30" s="14">
        <f>F30/E30</f>
        <v>0.29927007299270075</v>
      </c>
      <c r="H30" s="13">
        <v>96</v>
      </c>
      <c r="I30" s="13">
        <f>D30/F30</f>
        <v>45.48780487804878</v>
      </c>
      <c r="J30" s="13">
        <f>D30/E30</f>
        <v>13.613138686131387</v>
      </c>
      <c r="K30" s="13">
        <v>672</v>
      </c>
      <c r="L30" s="13">
        <v>1</v>
      </c>
      <c r="M30" s="13">
        <v>115443</v>
      </c>
      <c r="N30" s="17">
        <f>D30/M30</f>
        <v>0.01615515882296891</v>
      </c>
      <c r="O30" s="13">
        <v>1225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2:47" ht="13.5">
      <c r="B31" s="12" t="s">
        <v>141</v>
      </c>
      <c r="C31" s="12" t="s">
        <v>101</v>
      </c>
      <c r="D31" s="13">
        <v>1022</v>
      </c>
      <c r="E31" s="13">
        <v>41</v>
      </c>
      <c r="F31" s="13">
        <v>23</v>
      </c>
      <c r="G31" s="14">
        <f>F31/E31</f>
        <v>0.5609756097560976</v>
      </c>
      <c r="H31" s="13">
        <v>18</v>
      </c>
      <c r="I31" s="13">
        <f>D31/F31</f>
        <v>44.43478260869565</v>
      </c>
      <c r="J31" s="13">
        <f>D31/E31</f>
        <v>24.926829268292682</v>
      </c>
      <c r="K31" s="13">
        <v>118</v>
      </c>
      <c r="L31" s="13">
        <v>1</v>
      </c>
      <c r="M31" s="13">
        <v>66720</v>
      </c>
      <c r="N31" s="17">
        <f>D31/M31</f>
        <v>0.015317745803357314</v>
      </c>
      <c r="O31" s="13">
        <v>727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2:47" ht="13.5">
      <c r="B32" s="12" t="s">
        <v>140</v>
      </c>
      <c r="C32" s="12" t="s">
        <v>102</v>
      </c>
      <c r="D32" s="13">
        <v>3311</v>
      </c>
      <c r="E32" s="13">
        <v>47</v>
      </c>
      <c r="F32" s="13">
        <v>18</v>
      </c>
      <c r="G32" s="14">
        <f>F32/E32</f>
        <v>0.3829787234042553</v>
      </c>
      <c r="H32" s="13">
        <v>29</v>
      </c>
      <c r="I32" s="13">
        <f>D32/F32</f>
        <v>183.94444444444446</v>
      </c>
      <c r="J32" s="13">
        <f>D32/E32</f>
        <v>70.44680851063829</v>
      </c>
      <c r="K32" s="13">
        <v>1185</v>
      </c>
      <c r="L32" s="13">
        <v>1</v>
      </c>
      <c r="M32" s="13">
        <v>229185</v>
      </c>
      <c r="N32" s="17">
        <f>D32/M32</f>
        <v>0.014446844252459803</v>
      </c>
      <c r="O32" s="13">
        <v>1932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2:47" ht="13.5">
      <c r="B33" s="12" t="s">
        <v>139</v>
      </c>
      <c r="C33" s="12" t="s">
        <v>103</v>
      </c>
      <c r="D33" s="13">
        <v>2029</v>
      </c>
      <c r="E33" s="13">
        <v>67</v>
      </c>
      <c r="F33" s="13">
        <v>22</v>
      </c>
      <c r="G33" s="14">
        <f>F33/E33</f>
        <v>0.3283582089552239</v>
      </c>
      <c r="H33" s="13">
        <v>45</v>
      </c>
      <c r="I33" s="13">
        <f>D33/F33</f>
        <v>92.22727272727273</v>
      </c>
      <c r="J33" s="13">
        <f>D33/E33</f>
        <v>30.28358208955224</v>
      </c>
      <c r="K33" s="13">
        <v>392</v>
      </c>
      <c r="L33" s="13">
        <v>1</v>
      </c>
      <c r="M33" s="13">
        <v>149312</v>
      </c>
      <c r="N33" s="17">
        <f>D33/M33</f>
        <v>0.013588994856408059</v>
      </c>
      <c r="O33" s="13">
        <v>753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2:47" ht="13.5">
      <c r="B34" s="12" t="s">
        <v>25</v>
      </c>
      <c r="C34" s="12" t="s">
        <v>104</v>
      </c>
      <c r="D34" s="13">
        <v>342</v>
      </c>
      <c r="E34" s="13">
        <v>22</v>
      </c>
      <c r="F34" s="13">
        <v>12</v>
      </c>
      <c r="G34" s="14">
        <f>F34/E34</f>
        <v>0.5454545454545454</v>
      </c>
      <c r="H34" s="13">
        <v>10</v>
      </c>
      <c r="I34" s="13">
        <f>D34/F34</f>
        <v>28.5</v>
      </c>
      <c r="J34" s="13">
        <f>D34/E34</f>
        <v>15.545454545454545</v>
      </c>
      <c r="K34" s="13">
        <v>153</v>
      </c>
      <c r="L34" s="13">
        <v>1</v>
      </c>
      <c r="M34" s="13">
        <v>28172</v>
      </c>
      <c r="N34" s="17">
        <f>D34/M34</f>
        <v>0.012139713190401817</v>
      </c>
      <c r="O34" s="13">
        <v>329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2:47" ht="13.5">
      <c r="B35" s="12" t="s">
        <v>75</v>
      </c>
      <c r="C35" s="12" t="s">
        <v>106</v>
      </c>
      <c r="D35" s="13">
        <v>1008</v>
      </c>
      <c r="E35" s="13">
        <v>230</v>
      </c>
      <c r="F35" s="13">
        <v>23</v>
      </c>
      <c r="G35" s="14">
        <f>F35/E35</f>
        <v>0.1</v>
      </c>
      <c r="H35" s="13">
        <v>207</v>
      </c>
      <c r="I35" s="13">
        <f>D35/F35</f>
        <v>43.82608695652174</v>
      </c>
      <c r="J35" s="13">
        <f>D35/E35</f>
        <v>4.3826086956521735</v>
      </c>
      <c r="K35" s="13">
        <v>446</v>
      </c>
      <c r="L35" s="13">
        <v>1</v>
      </c>
      <c r="M35" s="13">
        <v>115443</v>
      </c>
      <c r="N35" s="17">
        <f>D35/M35</f>
        <v>0.008731581819599283</v>
      </c>
      <c r="O35" s="13">
        <v>890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2:47" ht="13.5">
      <c r="B36" s="12" t="s">
        <v>99</v>
      </c>
      <c r="C36" s="12" t="s">
        <v>107</v>
      </c>
      <c r="D36" s="13">
        <v>358</v>
      </c>
      <c r="E36" s="13">
        <v>117</v>
      </c>
      <c r="F36" s="13">
        <v>14</v>
      </c>
      <c r="G36" s="14">
        <f>F36/E36</f>
        <v>0.11965811965811966</v>
      </c>
      <c r="H36" s="13">
        <v>103</v>
      </c>
      <c r="I36" s="13">
        <f>D36/F36</f>
        <v>25.571428571428573</v>
      </c>
      <c r="J36" s="13">
        <f>D36/E36</f>
        <v>3.0598290598290596</v>
      </c>
      <c r="K36" s="13">
        <v>136</v>
      </c>
      <c r="L36" s="13">
        <v>1</v>
      </c>
      <c r="M36" s="13">
        <v>52738</v>
      </c>
      <c r="N36" s="17">
        <f>D36/M36</f>
        <v>0.006788274109750085</v>
      </c>
      <c r="O36" s="13">
        <v>281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2:47" ht="13.5">
      <c r="B37" s="12" t="s">
        <v>139</v>
      </c>
      <c r="C37" s="12" t="s">
        <v>108</v>
      </c>
      <c r="D37" s="13">
        <v>627</v>
      </c>
      <c r="E37" s="13">
        <v>21</v>
      </c>
      <c r="F37" s="13">
        <v>13</v>
      </c>
      <c r="G37" s="14">
        <f>F37/E37</f>
        <v>0.6190476190476191</v>
      </c>
      <c r="H37" s="13">
        <v>8</v>
      </c>
      <c r="I37" s="13">
        <f>D37/F37</f>
        <v>48.23076923076923</v>
      </c>
      <c r="J37" s="13">
        <f>D37/E37</f>
        <v>29.857142857142858</v>
      </c>
      <c r="K37" s="13">
        <v>264</v>
      </c>
      <c r="L37" s="13">
        <v>1</v>
      </c>
      <c r="M37" s="13">
        <v>149312</v>
      </c>
      <c r="N37" s="17">
        <f>D37/M37</f>
        <v>0.00419926060865838</v>
      </c>
      <c r="O37" s="13">
        <v>379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2:47" ht="13.5">
      <c r="B38" s="12" t="s">
        <v>141</v>
      </c>
      <c r="C38" s="12" t="s">
        <v>109</v>
      </c>
      <c r="D38" s="13">
        <v>228</v>
      </c>
      <c r="E38" s="13">
        <v>89</v>
      </c>
      <c r="F38" s="13">
        <v>9</v>
      </c>
      <c r="G38" s="14">
        <f>F38/E38</f>
        <v>0.10112359550561797</v>
      </c>
      <c r="H38" s="13">
        <v>80</v>
      </c>
      <c r="I38" s="13">
        <f>D38/F38</f>
        <v>25.333333333333332</v>
      </c>
      <c r="J38" s="13">
        <f>D38/E38</f>
        <v>2.561797752808989</v>
      </c>
      <c r="K38" s="13">
        <v>92</v>
      </c>
      <c r="L38" s="13">
        <v>2</v>
      </c>
      <c r="M38" s="13">
        <v>66720</v>
      </c>
      <c r="N38" s="17">
        <f>D38/M38</f>
        <v>0.0034172661870503595</v>
      </c>
      <c r="O38" s="13">
        <v>107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2:47" ht="13.5">
      <c r="B39" s="12" t="s">
        <v>138</v>
      </c>
      <c r="C39" s="12" t="s">
        <v>111</v>
      </c>
      <c r="D39" s="13">
        <v>151</v>
      </c>
      <c r="E39" s="13">
        <v>59</v>
      </c>
      <c r="F39" s="13">
        <v>9</v>
      </c>
      <c r="G39" s="14">
        <f>F39/E39</f>
        <v>0.15254237288135594</v>
      </c>
      <c r="H39" s="13">
        <v>50</v>
      </c>
      <c r="I39" s="13">
        <f>D39/F39</f>
        <v>16.77777777777778</v>
      </c>
      <c r="J39" s="13">
        <f>D39/E39</f>
        <v>2.559322033898305</v>
      </c>
      <c r="K39" s="13">
        <v>72</v>
      </c>
      <c r="L39" s="13">
        <v>1</v>
      </c>
      <c r="M39" s="13">
        <v>75607</v>
      </c>
      <c r="N39" s="17">
        <f>D39/M39</f>
        <v>0.0019971695742457708</v>
      </c>
      <c r="O39" s="13">
        <v>115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2:47" ht="13.5">
      <c r="B40" s="12" t="s">
        <v>138</v>
      </c>
      <c r="C40" s="12" t="s">
        <v>112</v>
      </c>
      <c r="D40" s="13">
        <v>148</v>
      </c>
      <c r="E40" s="13">
        <v>98</v>
      </c>
      <c r="F40" s="13">
        <v>18</v>
      </c>
      <c r="G40" s="14">
        <f>F40/E40</f>
        <v>0.1836734693877551</v>
      </c>
      <c r="H40" s="13">
        <v>80</v>
      </c>
      <c r="I40" s="13">
        <f>D40/F40</f>
        <v>8.222222222222221</v>
      </c>
      <c r="J40" s="13">
        <f>D40/E40</f>
        <v>1.510204081632653</v>
      </c>
      <c r="K40" s="13">
        <v>63</v>
      </c>
      <c r="L40" s="13">
        <v>1</v>
      </c>
      <c r="M40" s="13">
        <v>75607</v>
      </c>
      <c r="N40" s="17">
        <f>D40/M40</f>
        <v>0.001957490708532279</v>
      </c>
      <c r="O40" s="13">
        <v>138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2:47" ht="13.5">
      <c r="B41" s="12" t="s">
        <v>92</v>
      </c>
      <c r="C41" s="12" t="s">
        <v>113</v>
      </c>
      <c r="D41" s="13">
        <v>59</v>
      </c>
      <c r="E41" s="13">
        <v>14</v>
      </c>
      <c r="F41" s="13">
        <v>4</v>
      </c>
      <c r="G41" s="14">
        <f>F41/E41</f>
        <v>0.2857142857142857</v>
      </c>
      <c r="H41" s="13">
        <v>10</v>
      </c>
      <c r="I41" s="13">
        <f>D41/F41</f>
        <v>14.75</v>
      </c>
      <c r="J41" s="13">
        <f>D41/E41</f>
        <v>4.214285714285714</v>
      </c>
      <c r="K41" s="13">
        <v>34</v>
      </c>
      <c r="L41" s="13">
        <v>2</v>
      </c>
      <c r="M41" s="13">
        <v>33159</v>
      </c>
      <c r="N41" s="17">
        <f>D41/M41</f>
        <v>0.0017793057691727736</v>
      </c>
      <c r="O41" s="13">
        <v>47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2:47" ht="13.5">
      <c r="B42" s="12" t="s">
        <v>140</v>
      </c>
      <c r="C42" s="12" t="s">
        <v>114</v>
      </c>
      <c r="D42" s="13">
        <v>350</v>
      </c>
      <c r="E42" s="13">
        <v>30</v>
      </c>
      <c r="F42" s="13">
        <v>7</v>
      </c>
      <c r="G42" s="14">
        <f>F42/E42</f>
        <v>0.23333333333333334</v>
      </c>
      <c r="H42" s="13">
        <v>23</v>
      </c>
      <c r="I42" s="13">
        <f>D42/F42</f>
        <v>50</v>
      </c>
      <c r="J42" s="13">
        <f>D42/E42</f>
        <v>11.666666666666666</v>
      </c>
      <c r="K42" s="13">
        <v>153</v>
      </c>
      <c r="L42" s="13">
        <v>1</v>
      </c>
      <c r="M42" s="13">
        <v>229185</v>
      </c>
      <c r="N42" s="17">
        <f>D42/M42</f>
        <v>0.001527150555228309</v>
      </c>
      <c r="O42" s="13">
        <v>266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2:47" ht="13.5">
      <c r="B43" s="12" t="s">
        <v>142</v>
      </c>
      <c r="C43" s="12" t="s">
        <v>115</v>
      </c>
      <c r="D43" s="13">
        <v>52</v>
      </c>
      <c r="E43" s="13">
        <v>91</v>
      </c>
      <c r="F43" s="13">
        <v>5</v>
      </c>
      <c r="G43" s="14">
        <f>F43/E43</f>
        <v>0.054945054945054944</v>
      </c>
      <c r="H43" s="13">
        <v>86</v>
      </c>
      <c r="I43" s="13">
        <f>D43/F43</f>
        <v>10.4</v>
      </c>
      <c r="J43" s="13">
        <f>D43/E43</f>
        <v>0.5714285714285714</v>
      </c>
      <c r="K43" s="13">
        <v>23</v>
      </c>
      <c r="L43" s="13">
        <v>2</v>
      </c>
      <c r="M43" s="13">
        <v>38406</v>
      </c>
      <c r="N43" s="17">
        <f>D43/M43</f>
        <v>0.0013539551111805448</v>
      </c>
      <c r="O43" s="13">
        <v>44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spans="2:47" ht="13.5">
      <c r="B44" s="12" t="s">
        <v>139</v>
      </c>
      <c r="C44" s="12" t="s">
        <v>116</v>
      </c>
      <c r="D44" s="13">
        <v>169</v>
      </c>
      <c r="E44" s="13">
        <v>14</v>
      </c>
      <c r="F44" s="13">
        <v>6</v>
      </c>
      <c r="G44" s="14">
        <f>F44/E44</f>
        <v>0.42857142857142855</v>
      </c>
      <c r="H44" s="13">
        <v>8</v>
      </c>
      <c r="I44" s="13">
        <f>D44/F44</f>
        <v>28.166666666666668</v>
      </c>
      <c r="J44" s="13">
        <f>D44/E44</f>
        <v>12.071428571428571</v>
      </c>
      <c r="K44" s="13">
        <v>62</v>
      </c>
      <c r="L44" s="13">
        <v>3</v>
      </c>
      <c r="M44" s="13">
        <v>149312</v>
      </c>
      <c r="N44" s="17">
        <f>D44/M44</f>
        <v>0.0011318581225889413</v>
      </c>
      <c r="O44" s="13">
        <v>154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2:47" ht="13.5">
      <c r="B45" s="12" t="s">
        <v>75</v>
      </c>
      <c r="C45" s="12" t="s">
        <v>117</v>
      </c>
      <c r="D45" s="13">
        <v>106</v>
      </c>
      <c r="E45" s="13">
        <v>14</v>
      </c>
      <c r="F45" s="13">
        <v>7</v>
      </c>
      <c r="G45" s="14">
        <f>F45/E45</f>
        <v>0.5</v>
      </c>
      <c r="H45" s="13">
        <v>7</v>
      </c>
      <c r="I45" s="13">
        <f>D45/F45</f>
        <v>15.142857142857142</v>
      </c>
      <c r="J45" s="13">
        <f>D45/E45</f>
        <v>7.571428571428571</v>
      </c>
      <c r="K45" s="13">
        <v>38</v>
      </c>
      <c r="L45" s="13">
        <v>1</v>
      </c>
      <c r="M45" s="13">
        <v>115443</v>
      </c>
      <c r="N45" s="17">
        <f>D45/M45</f>
        <v>0.0009182020564261151</v>
      </c>
      <c r="O45" s="13">
        <v>100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</row>
    <row r="46" spans="2:47" ht="13.5">
      <c r="B46" s="12" t="s">
        <v>26</v>
      </c>
      <c r="C46" s="12" t="s">
        <v>118</v>
      </c>
      <c r="D46" s="13">
        <v>88</v>
      </c>
      <c r="E46" s="13">
        <v>32</v>
      </c>
      <c r="F46" s="13">
        <v>7</v>
      </c>
      <c r="G46" s="14">
        <f>F46/E46</f>
        <v>0.21875</v>
      </c>
      <c r="H46" s="13">
        <v>25</v>
      </c>
      <c r="I46" s="13">
        <f>D46/F46</f>
        <v>12.571428571428571</v>
      </c>
      <c r="J46" s="13">
        <f>D46/E46</f>
        <v>2.75</v>
      </c>
      <c r="K46" s="13">
        <v>37</v>
      </c>
      <c r="L46" s="13">
        <v>1</v>
      </c>
      <c r="M46" s="13">
        <v>112814</v>
      </c>
      <c r="N46" s="17">
        <f>D46/M46</f>
        <v>0.000780045029872179</v>
      </c>
      <c r="O46" s="13">
        <v>79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</row>
    <row r="47" spans="2:47" ht="13.5">
      <c r="B47" s="12" t="s">
        <v>142</v>
      </c>
      <c r="C47" s="12" t="s">
        <v>119</v>
      </c>
      <c r="D47" s="13">
        <v>25</v>
      </c>
      <c r="E47" s="13">
        <v>12</v>
      </c>
      <c r="F47" s="13">
        <v>4</v>
      </c>
      <c r="G47" s="14">
        <f>F47/E47</f>
        <v>0.3333333333333333</v>
      </c>
      <c r="H47" s="13">
        <v>8</v>
      </c>
      <c r="I47" s="13">
        <f>D47/F47</f>
        <v>6.25</v>
      </c>
      <c r="J47" s="13">
        <f>D47/E47</f>
        <v>2.0833333333333335</v>
      </c>
      <c r="K47" s="13">
        <v>20</v>
      </c>
      <c r="L47" s="13">
        <v>1</v>
      </c>
      <c r="M47" s="13">
        <v>38406</v>
      </c>
      <c r="N47" s="17">
        <f>D47/M47</f>
        <v>0.0006509399572983388</v>
      </c>
      <c r="O47" s="13">
        <v>23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</row>
    <row r="48" spans="2:47" ht="13.5">
      <c r="B48" s="12" t="s">
        <v>25</v>
      </c>
      <c r="C48" s="12" t="s">
        <v>121</v>
      </c>
      <c r="D48" s="13">
        <v>3</v>
      </c>
      <c r="E48" s="13">
        <v>3</v>
      </c>
      <c r="F48" s="13">
        <v>2</v>
      </c>
      <c r="G48" s="14">
        <f>F48/E48</f>
        <v>0.6666666666666666</v>
      </c>
      <c r="H48" s="13">
        <v>1</v>
      </c>
      <c r="I48" s="13">
        <f>D48/F48</f>
        <v>1.5</v>
      </c>
      <c r="J48" s="13">
        <f>D48/E48</f>
        <v>1</v>
      </c>
      <c r="K48" s="13">
        <v>2</v>
      </c>
      <c r="L48" s="13">
        <v>1</v>
      </c>
      <c r="M48" s="13">
        <v>28172</v>
      </c>
      <c r="N48" s="18">
        <f>D48/M48</f>
        <v>0.00010648871219650717</v>
      </c>
      <c r="O48" s="13">
        <v>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</row>
    <row r="49" spans="2:47" ht="13.5">
      <c r="B49" s="12" t="s">
        <v>139</v>
      </c>
      <c r="C49" s="12" t="s">
        <v>120</v>
      </c>
      <c r="D49" s="13">
        <v>10</v>
      </c>
      <c r="E49" s="44">
        <v>28</v>
      </c>
      <c r="F49" s="44">
        <v>3</v>
      </c>
      <c r="G49" s="45">
        <f>F49/E49</f>
        <v>0.10714285714285714</v>
      </c>
      <c r="H49" s="44">
        <v>25</v>
      </c>
      <c r="I49" s="44">
        <f>D49/F49</f>
        <v>3.3333333333333335</v>
      </c>
      <c r="J49" s="44">
        <f>D49/E49</f>
        <v>0.35714285714285715</v>
      </c>
      <c r="K49" s="44">
        <v>5</v>
      </c>
      <c r="L49" s="44">
        <v>1</v>
      </c>
      <c r="M49" s="44">
        <v>149312</v>
      </c>
      <c r="N49" s="46">
        <f>D49/M49</f>
        <v>6.697385340762966E-05</v>
      </c>
      <c r="O49" s="44">
        <v>5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2:47" ht="13.5">
      <c r="B50" s="26"/>
      <c r="C50" s="26" t="s">
        <v>151</v>
      </c>
      <c r="D50" s="19">
        <f>SUM(D4:D49)</f>
        <v>733920</v>
      </c>
      <c r="E50" s="47">
        <f>SUM(E2:E49)</f>
        <v>21181</v>
      </c>
      <c r="F50" s="47">
        <f>SUM(F2:F47)</f>
        <v>8013</v>
      </c>
      <c r="G50" s="48">
        <f>F50/E50</f>
        <v>0.3783107502006515</v>
      </c>
      <c r="H50" s="47">
        <f>SUM(H2:H49)</f>
        <v>13163</v>
      </c>
      <c r="I50" s="47">
        <f>D50/F50</f>
        <v>91.59116435791839</v>
      </c>
      <c r="J50" s="47">
        <f>D50/E50</f>
        <v>34.64992209999528</v>
      </c>
      <c r="K50" s="47"/>
      <c r="L50" s="47"/>
      <c r="M50" s="47"/>
      <c r="N50" s="47"/>
      <c r="O50" s="47">
        <f>SUM(O2:O49)</f>
        <v>552318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</row>
    <row r="51" spans="2:47" ht="13.5">
      <c r="B51" s="52"/>
      <c r="C51" s="53" t="s">
        <v>152</v>
      </c>
      <c r="D51" s="68">
        <v>210082</v>
      </c>
      <c r="E51" s="34"/>
      <c r="F51" s="34"/>
      <c r="G51" s="35"/>
      <c r="H51" s="34"/>
      <c r="I51" s="34"/>
      <c r="J51" s="34"/>
      <c r="K51" s="34"/>
      <c r="L51" s="34"/>
      <c r="M51" s="34"/>
      <c r="N51" s="36"/>
      <c r="O51" s="3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</row>
    <row r="52" spans="2:47" ht="13.5">
      <c r="B52" s="26"/>
      <c r="C52" s="27" t="s">
        <v>148</v>
      </c>
      <c r="D52" s="19">
        <f>D50+D51</f>
        <v>944002</v>
      </c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</row>
    <row r="53" s="15" customFormat="1" ht="13.5"/>
    <row r="54" s="15" customFormat="1" ht="13.5"/>
    <row r="55" s="15" customFormat="1" ht="13.5"/>
    <row r="56" spans="2:15" s="15" customFormat="1" ht="33.75" thickBot="1">
      <c r="B56" s="88" t="s">
        <v>146</v>
      </c>
      <c r="C56" s="89"/>
      <c r="D56" s="89"/>
      <c r="E56" s="89"/>
      <c r="F56" s="89"/>
      <c r="G56" s="37"/>
      <c r="H56" s="37"/>
      <c r="I56" s="37"/>
      <c r="J56" s="37"/>
      <c r="K56" s="37"/>
      <c r="L56" s="37"/>
      <c r="M56" s="37"/>
      <c r="N56" s="37"/>
      <c r="O56" s="37"/>
    </row>
    <row r="57" spans="2:15" s="15" customFormat="1" ht="30.75" thickBot="1">
      <c r="B57" s="65" t="s">
        <v>8</v>
      </c>
      <c r="C57" s="64" t="s">
        <v>9</v>
      </c>
      <c r="D57" s="51" t="s">
        <v>0</v>
      </c>
      <c r="E57" s="22" t="s">
        <v>149</v>
      </c>
      <c r="F57" s="29" t="s">
        <v>150</v>
      </c>
      <c r="G57" s="38"/>
      <c r="H57" s="38"/>
      <c r="I57" s="38"/>
      <c r="J57" s="38"/>
      <c r="K57" s="38"/>
      <c r="L57" s="38"/>
      <c r="M57" s="38"/>
      <c r="N57" s="38"/>
      <c r="O57" s="39"/>
    </row>
    <row r="58" spans="2:15" s="15" customFormat="1" ht="15" thickBot="1">
      <c r="B58" s="66" t="s">
        <v>25</v>
      </c>
      <c r="C58" s="54" t="s">
        <v>153</v>
      </c>
      <c r="D58" s="59" t="s">
        <v>137</v>
      </c>
      <c r="E58" s="59" t="s">
        <v>137</v>
      </c>
      <c r="F58" s="60">
        <v>43023</v>
      </c>
      <c r="G58" s="41"/>
      <c r="H58" s="40"/>
      <c r="I58" s="40"/>
      <c r="J58" s="40"/>
      <c r="K58" s="40"/>
      <c r="L58" s="40"/>
      <c r="M58" s="40"/>
      <c r="N58" s="42"/>
      <c r="O58" s="40"/>
    </row>
    <row r="59" spans="2:15" s="15" customFormat="1" ht="15" thickBot="1">
      <c r="B59" s="67" t="s">
        <v>92</v>
      </c>
      <c r="C59" s="55" t="s">
        <v>154</v>
      </c>
      <c r="D59" s="61">
        <v>96</v>
      </c>
      <c r="E59" s="62" t="s">
        <v>137</v>
      </c>
      <c r="F59" s="63">
        <v>43039</v>
      </c>
      <c r="G59" s="41"/>
      <c r="H59" s="40"/>
      <c r="I59" s="40"/>
      <c r="J59" s="40"/>
      <c r="K59" s="40"/>
      <c r="L59" s="40"/>
      <c r="M59" s="40"/>
      <c r="N59" s="42"/>
      <c r="O59" s="40"/>
    </row>
    <row r="60" spans="2:15" s="15" customFormat="1" ht="15" thickBot="1">
      <c r="B60" s="67" t="s">
        <v>138</v>
      </c>
      <c r="C60" s="55" t="s">
        <v>155</v>
      </c>
      <c r="D60" s="61">
        <v>24985</v>
      </c>
      <c r="E60" s="61">
        <v>19692</v>
      </c>
      <c r="F60" s="63">
        <v>43071</v>
      </c>
      <c r="G60" s="41"/>
      <c r="H60" s="40"/>
      <c r="I60" s="40"/>
      <c r="J60" s="40"/>
      <c r="K60" s="40"/>
      <c r="L60" s="40"/>
      <c r="M60" s="40"/>
      <c r="N60" s="43"/>
      <c r="O60" s="40"/>
    </row>
    <row r="61" spans="2:15" s="15" customFormat="1" ht="15" thickBot="1">
      <c r="B61" s="67" t="s">
        <v>25</v>
      </c>
      <c r="C61" s="55" t="s">
        <v>156</v>
      </c>
      <c r="D61" s="61">
        <v>10318</v>
      </c>
      <c r="E61" s="61">
        <v>6926</v>
      </c>
      <c r="F61" s="63">
        <v>43078</v>
      </c>
      <c r="G61" s="33"/>
      <c r="H61" s="33"/>
      <c r="I61" s="33"/>
      <c r="J61" s="33"/>
      <c r="K61" s="33"/>
      <c r="L61" s="33"/>
      <c r="M61" s="33"/>
      <c r="N61" s="33"/>
      <c r="O61" s="33"/>
    </row>
    <row r="62" spans="2:15" s="15" customFormat="1" ht="15" thickBot="1">
      <c r="B62" s="67" t="s">
        <v>157</v>
      </c>
      <c r="C62" s="56" t="s">
        <v>158</v>
      </c>
      <c r="D62" s="61">
        <v>26341</v>
      </c>
      <c r="E62" s="61">
        <v>11432</v>
      </c>
      <c r="F62" s="63">
        <v>43083</v>
      </c>
      <c r="G62" s="33"/>
      <c r="H62" s="33"/>
      <c r="I62" s="33"/>
      <c r="J62" s="33"/>
      <c r="K62" s="33"/>
      <c r="L62" s="33"/>
      <c r="M62" s="33"/>
      <c r="N62" s="33"/>
      <c r="O62" s="33"/>
    </row>
    <row r="63" spans="2:6" s="15" customFormat="1" ht="15" thickBot="1">
      <c r="B63" s="57" t="s">
        <v>159</v>
      </c>
      <c r="C63" s="58" t="s">
        <v>160</v>
      </c>
      <c r="D63" s="61">
        <v>36337</v>
      </c>
      <c r="E63" s="61">
        <v>20590</v>
      </c>
      <c r="F63" s="63">
        <v>43108</v>
      </c>
    </row>
    <row r="64" spans="2:6" s="15" customFormat="1" ht="15" thickBot="1">
      <c r="B64" s="57" t="s">
        <v>99</v>
      </c>
      <c r="C64" s="58" t="s">
        <v>161</v>
      </c>
      <c r="D64" s="61">
        <v>301</v>
      </c>
      <c r="E64" s="61">
        <v>282</v>
      </c>
      <c r="F64" s="63">
        <v>43109</v>
      </c>
    </row>
    <row r="65" spans="2:6" s="15" customFormat="1" ht="15" thickBot="1">
      <c r="B65" s="57" t="s">
        <v>159</v>
      </c>
      <c r="C65" s="58" t="s">
        <v>162</v>
      </c>
      <c r="D65" s="61">
        <v>103357</v>
      </c>
      <c r="E65" s="61">
        <v>4176</v>
      </c>
      <c r="F65" s="63">
        <v>43112</v>
      </c>
    </row>
    <row r="66" spans="2:6" s="15" customFormat="1" ht="15" thickBot="1">
      <c r="B66" s="57" t="s">
        <v>159</v>
      </c>
      <c r="C66" s="58" t="s">
        <v>163</v>
      </c>
      <c r="D66" s="61">
        <v>34</v>
      </c>
      <c r="E66" s="61">
        <v>31</v>
      </c>
      <c r="F66" s="63">
        <v>43112</v>
      </c>
    </row>
    <row r="67" spans="2:6" s="15" customFormat="1" ht="15" thickBot="1">
      <c r="B67" s="57" t="s">
        <v>159</v>
      </c>
      <c r="C67" s="58" t="s">
        <v>164</v>
      </c>
      <c r="D67" s="61">
        <v>8313</v>
      </c>
      <c r="E67" s="61">
        <v>5779</v>
      </c>
      <c r="F67" s="63">
        <v>43115</v>
      </c>
    </row>
    <row r="68" spans="2:6" s="15" customFormat="1" ht="13.5">
      <c r="B68" s="27"/>
      <c r="C68" s="27" t="s">
        <v>148</v>
      </c>
      <c r="D68" s="69">
        <f>SUM(D59:D67)</f>
        <v>210082</v>
      </c>
      <c r="E68" s="69">
        <f>SUM(E60:E67)</f>
        <v>68908</v>
      </c>
      <c r="F68" s="27"/>
    </row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</sheetData>
  <sheetProtection/>
  <mergeCells count="4">
    <mergeCell ref="B1:C1"/>
    <mergeCell ref="D1:O1"/>
    <mergeCell ref="B2:C2"/>
    <mergeCell ref="B56:F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2018-01-06T06:00:01Z</dcterms:created>
  <dcterms:modified xsi:type="dcterms:W3CDTF">2018-01-17T18:12:44Z</dcterms:modified>
  <cp:category/>
  <cp:version/>
  <cp:contentType/>
  <cp:contentStatus/>
</cp:coreProperties>
</file>