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24980" windowHeight="11780" activeTab="1"/>
  </bookViews>
  <sheets>
    <sheet name="Resumen" sheetId="1" r:id="rId1"/>
    <sheet name="Presidencia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<sst xmlns="http://schemas.openxmlformats.org/spreadsheetml/2006/main" count="119" uniqueCount="91">
  <si>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</si>
  <si>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</si>
  <si>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</si>
  <si>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</si>
  <si>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</si>
  <si>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</si>
  <si>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</si>
  <si>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Aspirante</t>
  </si>
  <si>
    <t>MAX. de apoyos por auxiliar</t>
  </si>
  <si>
    <t>Umbral</t>
  </si>
  <si>
    <t>Avance (%)</t>
  </si>
  <si>
    <t>JAIME HELIODORO RODRIGUEZ  CALDERON</t>
  </si>
  <si>
    <t>ARMANDO RÍOS PITER</t>
  </si>
  <si>
    <t xml:space="preserve">MARGARITA ESTER ZAVALA GÓMEZ DEL CAMPO </t>
  </si>
  <si>
    <t>EDGAR ULISES PORTILLO FIGUEROA</t>
  </si>
  <si>
    <t>MA. DE JESÚS PATRICIO MARTÍNEZ</t>
  </si>
  <si>
    <t>MIN de apoyos por auxiliar</t>
  </si>
  <si>
    <t>PEDRO FERRIZ DE CON</t>
  </si>
  <si>
    <t>EDUARDO SANTILLÁN CARPINTEIRO</t>
  </si>
  <si>
    <t>CARLOS ANTONIO MIMENZA NOVELO</t>
  </si>
  <si>
    <t>PORFIRIO  MORENO JIMÉNEZ</t>
  </si>
  <si>
    <t>GERARDO MOJICA NERIA</t>
  </si>
  <si>
    <t>MARCO FERRARA VILLARREAL</t>
  </si>
  <si>
    <t>JOSÉ FRANCISCO FLORES CARBALLIDO</t>
  </si>
  <si>
    <t>GONZALO NAVOR LANCHE</t>
  </si>
  <si>
    <t>LUIS MODESTO PONCE DE LEÓN ARMENTA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</si>
  <si>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</si>
  <si>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</si>
  <si>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</si>
  <si>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</si>
  <si>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</si>
  <si>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</si>
  <si>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</si>
  <si>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</si>
  <si>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</si>
  <si>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</si>
  <si>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</si>
  <si>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</si>
  <si>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</si>
  <si>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</si>
  <si>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</si>
  <si>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</si>
  <si>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</si>
  <si>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</si>
  <si>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</si>
  <si>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DANTE FIGUEROA GALEANA</t>
  </si>
  <si>
    <t>FRANCISCO JAVIER BECERRIL LÓPEZ</t>
  </si>
  <si>
    <t>MANUEL ANTONIO ROMO AGUIRRE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</si>
  <si>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</si>
  <si>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</si>
  <si>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</si>
  <si>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</si>
  <si>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</si>
  <si>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</si>
  <si>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</si>
  <si>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</si>
  <si>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</si>
  <si>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</si>
  <si>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</si>
  <si>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</si>
  <si>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</si>
  <si>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</si>
  <si>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</si>
  <si>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</si>
  <si>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</si>
  <si>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</si>
  <si>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</si>
  <si>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</si>
  <si>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</si>
  <si>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</si>
  <si>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</si>
  <si>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</si>
  <si>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</si>
  <si>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</si>
  <si>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</si>
  <si>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</si>
  <si>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</si>
  <si>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</si>
  <si>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</si>
  <si>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</si>
  <si>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</si>
  <si>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</si>
  <si>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--</t>
  </si>
  <si>
    <t>Fecha de renuncia</t>
  </si>
  <si>
    <t>Apoyos encontrados en Lista Nominal</t>
  </si>
  <si>
    <t>(preliminar)</t>
  </si>
  <si>
    <t>DESISTIMIENTOS</t>
  </si>
  <si>
    <t>Presidencia de la República (desistimientos)</t>
  </si>
  <si>
    <t>Presidencia de la República (vigentes)</t>
  </si>
  <si>
    <t>Aspirantes a la Presidencia de la República (46)</t>
  </si>
  <si>
    <t>Corte: 22/feb
00:00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</si>
</sst>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8"/>
      <color indexed="9"/>
      <name val="Calibri"/>
      <family val="2"/>
    </font>
    <font>
      <sz val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0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4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0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  <font>
      <b/>
      <sz val="18"/>
      <color rgb="FF950054"/>
      <name val="Calibri"/>
      <family val="2"/>
    </font>
    <font>
      <b/>
      <sz val="11"/>
      <color rgb="FFFFFFFF"/>
      <name val="Calibri"/>
      <family val="2"/>
    </font>
    <font>
      <sz val="12"/>
      <color theme="0"/>
      <name val="Calibri"/>
      <family val="2"/>
    </font>
    <font>
      <b/>
      <sz val="10"/>
      <color rgb="FFFFFFFF"/>
      <name val="Calibri"/>
      <family val="2"/>
    </font>
    <font>
      <b/>
      <sz val="20"/>
      <color theme="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5005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55" fillId="33" borderId="10" xfId="58" applyFont="1" applyFill="1" applyBorder="1" applyAlignment="1">
      <alignment horizontal="center"/>
      <protection/>
    </xf>
    <xf numFmtId="0" fontId="40" fillId="34" borderId="10" xfId="57" applyFont="1" applyFill="1" applyBorder="1" applyAlignment="1">
      <alignment horizontal="center" vertical="center" wrapText="1"/>
      <protection/>
    </xf>
    <xf numFmtId="0" fontId="56" fillId="35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>
      <alignment/>
      <protection/>
    </xf>
    <xf numFmtId="3" fontId="5" fillId="33" borderId="10" xfId="56" applyNumberFormat="1" applyFont="1" applyFill="1" applyBorder="1" applyAlignment="1">
      <alignment horizontal="center" vertical="center"/>
      <protection/>
    </xf>
    <xf numFmtId="0" fontId="0" fillId="36" borderId="11" xfId="56" applyFill="1" applyBorder="1">
      <alignment/>
      <protection/>
    </xf>
    <xf numFmtId="0" fontId="0" fillId="36" borderId="12" xfId="56" applyFill="1" applyBorder="1">
      <alignment/>
      <protection/>
    </xf>
    <xf numFmtId="0" fontId="0" fillId="36" borderId="13" xfId="56" applyFill="1" applyBorder="1">
      <alignment/>
      <protection/>
    </xf>
    <xf numFmtId="3" fontId="0" fillId="36" borderId="14" xfId="56" applyNumberFormat="1" applyFill="1" applyBorder="1">
      <alignment/>
      <protection/>
    </xf>
    <xf numFmtId="3" fontId="0" fillId="36" borderId="0" xfId="56" applyNumberFormat="1" applyFill="1" applyBorder="1">
      <alignment/>
      <protection/>
    </xf>
    <xf numFmtId="0" fontId="0" fillId="36" borderId="0" xfId="56" applyFill="1" applyBorder="1">
      <alignment/>
      <protection/>
    </xf>
    <xf numFmtId="0" fontId="0" fillId="36" borderId="15" xfId="56" applyFill="1" applyBorder="1">
      <alignment/>
      <protection/>
    </xf>
    <xf numFmtId="0" fontId="0" fillId="36" borderId="14" xfId="56" applyFill="1" applyBorder="1">
      <alignment/>
      <protection/>
    </xf>
    <xf numFmtId="0" fontId="57" fillId="34" borderId="10" xfId="57" applyFont="1" applyFill="1" applyBorder="1" applyAlignment="1">
      <alignment horizontal="center" vertical="center" wrapText="1"/>
      <protection/>
    </xf>
    <xf numFmtId="3" fontId="57" fillId="34" borderId="10" xfId="57" applyNumberFormat="1" applyFont="1" applyFill="1" applyBorder="1" applyAlignment="1">
      <alignment horizontal="center" vertical="center" wrapText="1"/>
      <protection/>
    </xf>
    <xf numFmtId="0" fontId="0" fillId="36" borderId="16" xfId="56" applyFill="1" applyBorder="1">
      <alignment/>
      <protection/>
    </xf>
    <xf numFmtId="0" fontId="0" fillId="36" borderId="17" xfId="56" applyFill="1" applyBorder="1">
      <alignment/>
      <protection/>
    </xf>
    <xf numFmtId="0" fontId="0" fillId="36" borderId="18" xfId="56" applyFill="1" applyBorder="1">
      <alignment/>
      <protection/>
    </xf>
    <xf numFmtId="0" fontId="58" fillId="33" borderId="19" xfId="57" applyFont="1" applyFill="1" applyBorder="1" applyAlignment="1">
      <alignment horizontal="center" wrapText="1"/>
      <protection/>
    </xf>
    <xf numFmtId="0" fontId="31" fillId="0" borderId="0" xfId="0" applyFont="1" applyAlignment="1">
      <alignment/>
    </xf>
    <xf numFmtId="0" fontId="40" fillId="34" borderId="10" xfId="57" applyFont="1" applyFill="1" applyBorder="1" applyAlignment="1">
      <alignment horizontal="center" vertical="center" wrapText="1"/>
      <protection/>
    </xf>
    <xf numFmtId="3" fontId="40" fillId="34" borderId="10" xfId="57" applyNumberFormat="1" applyFont="1" applyFill="1" applyBorder="1" applyAlignment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9" fontId="40" fillId="34" borderId="10" xfId="6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 horizontal="center" vertical="center"/>
    </xf>
    <xf numFmtId="9" fontId="31" fillId="0" borderId="10" xfId="61" applyFont="1" applyBorder="1" applyAlignment="1">
      <alignment horizontal="center" vertical="center"/>
    </xf>
    <xf numFmtId="164" fontId="31" fillId="0" borderId="10" xfId="61" applyNumberFormat="1" applyFont="1" applyBorder="1" applyAlignment="1">
      <alignment horizontal="center" vertical="center"/>
    </xf>
    <xf numFmtId="3" fontId="31" fillId="37" borderId="10" xfId="0" applyNumberFormat="1" applyFont="1" applyFill="1" applyBorder="1" applyAlignment="1" quotePrefix="1">
      <alignment horizontal="center" vertical="center"/>
    </xf>
    <xf numFmtId="3" fontId="31" fillId="37" borderId="10" xfId="0" applyNumberFormat="1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wrapText="1"/>
    </xf>
    <xf numFmtId="3" fontId="32" fillId="34" borderId="10" xfId="0" applyNumberFormat="1" applyFont="1" applyFill="1" applyBorder="1" applyAlignment="1">
      <alignment horizontal="center" vertical="center" wrapText="1"/>
    </xf>
    <xf numFmtId="9" fontId="32" fillId="34" borderId="10" xfId="61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/>
    </xf>
    <xf numFmtId="9" fontId="31" fillId="37" borderId="10" xfId="6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center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14" fontId="31" fillId="33" borderId="10" xfId="0" applyNumberFormat="1" applyFont="1" applyFill="1" applyBorder="1" applyAlignment="1">
      <alignment horizontal="center" vertical="center"/>
    </xf>
    <xf numFmtId="9" fontId="5" fillId="33" borderId="10" xfId="61" applyFont="1" applyFill="1" applyBorder="1" applyAlignment="1">
      <alignment horizontal="center" vertical="center"/>
    </xf>
    <xf numFmtId="0" fontId="60" fillId="38" borderId="20" xfId="58" applyFont="1" applyFill="1" applyBorder="1" applyAlignment="1">
      <alignment horizontal="center" vertical="center" wrapText="1"/>
      <protection/>
    </xf>
    <xf numFmtId="0" fontId="60" fillId="38" borderId="21" xfId="58" applyFont="1" applyFill="1" applyBorder="1" applyAlignment="1">
      <alignment horizontal="center" vertical="center" wrapText="1"/>
      <protection/>
    </xf>
    <xf numFmtId="0" fontId="60" fillId="38" borderId="19" xfId="57" applyFont="1" applyFill="1" applyBorder="1" applyAlignment="1">
      <alignment horizontal="center" vertical="center" wrapText="1"/>
      <protection/>
    </xf>
    <xf numFmtId="0" fontId="61" fillId="39" borderId="22" xfId="0" applyFont="1" applyFill="1" applyBorder="1" applyAlignment="1" applyProtection="1">
      <alignment horizontal="center" vertical="center"/>
      <protection locked="0"/>
    </xf>
    <xf numFmtId="0" fontId="61" fillId="39" borderId="23" xfId="0" applyFont="1" applyFill="1" applyBorder="1" applyAlignment="1" applyProtection="1">
      <alignment horizontal="center" vertical="center"/>
      <protection locked="0"/>
    </xf>
    <xf numFmtId="0" fontId="61" fillId="40" borderId="24" xfId="0" applyFont="1" applyFill="1" applyBorder="1" applyAlignment="1">
      <alignment horizontal="center" vertical="center" wrapText="1"/>
    </xf>
    <xf numFmtId="0" fontId="61" fillId="40" borderId="25" xfId="0" applyFont="1" applyFill="1" applyBorder="1" applyAlignment="1">
      <alignment horizontal="center" vertical="center" wrapText="1"/>
    </xf>
    <xf numFmtId="0" fontId="59" fillId="40" borderId="19" xfId="0" applyFont="1" applyFill="1" applyBorder="1" applyAlignment="1">
      <alignment horizontal="center" vertical="center" wrapText="1"/>
    </xf>
    <xf numFmtId="0" fontId="59" fillId="40" borderId="26" xfId="0" applyFont="1" applyFill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" xfId="59"/>
    <cellStyle name="Porcentaje 2" xfId="60"/>
    <cellStyle name="Percent" xfId="61"/>
    <cellStyle name="Salida" xfId="62"/>
    <cellStyle name="Título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47625</xdr:rowOff>
    </xdr:from>
    <xdr:to>
      <xdr:col>1</xdr:col>
      <xdr:colOff>1562100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7625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47625</xdr:rowOff>
    </xdr:from>
    <xdr:to>
      <xdr:col>1</xdr:col>
      <xdr:colOff>2314575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762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workbookViewId="0" topLeftCell="A1">
      <pane ySplit="3" topLeftCell="BM4" activePane="bottomLeft" state="frozen"/>
      <selection pane="topLeft" activeCell="A1" sqref="A1"/>
      <selection pane="bottomLeft" activeCell="D17" sqref="D17"/>
    </sheetView>
  </sheetViews>
  <sheetFormatPr defaultColWidth="8.8515625" defaultRowHeight="12.75"/>
  <cols>
    <col min="1" max="1" width="8.8515625" style="0" customWidth="1"/>
    <col min="2" max="2" width="37.00390625" style="0" customWidth="1"/>
    <col min="3" max="5" width="18.7109375" style="0" customWidth="1"/>
    <col min="6" max="6" width="13.7109375" style="0" customWidth="1"/>
    <col min="7" max="9" width="18.7109375" style="0" customWidth="1"/>
    <col min="10" max="10" width="32.8515625" style="0" customWidth="1"/>
  </cols>
  <sheetData>
    <row r="1" spans="1:37" ht="65.25" customHeight="1">
      <c r="A1" s="37"/>
      <c r="B1" s="1" t="s">
        <v>60</v>
      </c>
      <c r="C1" s="44" t="s">
        <v>61</v>
      </c>
      <c r="D1" s="45"/>
      <c r="E1" s="45"/>
      <c r="F1" s="45"/>
      <c r="G1" s="45"/>
      <c r="H1" s="45"/>
      <c r="I1" s="45"/>
      <c r="J1" s="45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69.75">
      <c r="A2" s="37"/>
      <c r="B2" s="2" t="s">
        <v>90</v>
      </c>
      <c r="C2" s="2" t="s">
        <v>0</v>
      </c>
      <c r="D2" s="2" t="s">
        <v>1</v>
      </c>
      <c r="E2" s="2" t="s">
        <v>62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63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ht="15">
      <c r="A3" s="37"/>
      <c r="B3" s="4" t="s">
        <v>88</v>
      </c>
      <c r="C3" s="5">
        <v>7075337</v>
      </c>
      <c r="D3" s="5">
        <v>133989</v>
      </c>
      <c r="E3" s="5">
        <v>41389</v>
      </c>
      <c r="F3" s="43">
        <v>0.30889849166722644</v>
      </c>
      <c r="G3" s="5">
        <v>92600</v>
      </c>
      <c r="H3" s="5">
        <v>170.94728067844113</v>
      </c>
      <c r="I3" s="5">
        <v>52.80535715618446</v>
      </c>
      <c r="J3" s="5">
        <v>3862372</v>
      </c>
      <c r="K3" s="39"/>
      <c r="L3" s="39"/>
      <c r="M3" s="39"/>
      <c r="N3" s="39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7" ht="15">
      <c r="A4" s="37"/>
      <c r="B4" s="4" t="s">
        <v>87</v>
      </c>
      <c r="C4" s="5">
        <v>101512</v>
      </c>
      <c r="D4" s="6"/>
      <c r="E4" s="6"/>
      <c r="F4" s="6"/>
      <c r="G4" s="6"/>
      <c r="H4" s="6"/>
      <c r="I4" s="6"/>
      <c r="J4" s="6"/>
      <c r="K4" s="39"/>
      <c r="L4" s="39"/>
      <c r="M4" s="39"/>
      <c r="N4" s="39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ht="15">
      <c r="A5" s="37"/>
      <c r="B5" s="4" t="s">
        <v>64</v>
      </c>
      <c r="C5" s="5">
        <v>799528</v>
      </c>
      <c r="D5" s="6"/>
      <c r="E5" s="6"/>
      <c r="F5" s="6"/>
      <c r="G5" s="6"/>
      <c r="H5" s="6"/>
      <c r="I5" s="6"/>
      <c r="J5" s="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ht="15">
      <c r="A6" s="37"/>
      <c r="B6" s="4" t="s">
        <v>65</v>
      </c>
      <c r="C6" s="5">
        <v>217033</v>
      </c>
      <c r="D6" s="6"/>
      <c r="E6" s="7"/>
      <c r="F6" s="7"/>
      <c r="G6" s="7"/>
      <c r="H6" s="7"/>
      <c r="I6" s="7"/>
      <c r="J6" s="8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15">
      <c r="A7" s="37"/>
      <c r="B7" s="4" t="s">
        <v>66</v>
      </c>
      <c r="C7" s="5">
        <v>727972</v>
      </c>
      <c r="D7" s="9"/>
      <c r="E7" s="10"/>
      <c r="F7" s="10"/>
      <c r="G7" s="11"/>
      <c r="H7" s="11"/>
      <c r="I7" s="11"/>
      <c r="J7" s="12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ht="15">
      <c r="A8" s="37"/>
      <c r="B8" s="4" t="s">
        <v>67</v>
      </c>
      <c r="C8" s="5">
        <v>87952</v>
      </c>
      <c r="D8" s="13"/>
      <c r="E8" s="11"/>
      <c r="F8" s="11"/>
      <c r="G8" s="11"/>
      <c r="H8" s="11"/>
      <c r="I8" s="11"/>
      <c r="J8" s="12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ht="18">
      <c r="A9" s="37"/>
      <c r="B9" s="14" t="s">
        <v>68</v>
      </c>
      <c r="C9" s="15">
        <f>SUM(C3:C8)</f>
        <v>9009334</v>
      </c>
      <c r="D9" s="16"/>
      <c r="E9" s="17"/>
      <c r="F9" s="17"/>
      <c r="G9" s="17"/>
      <c r="H9" s="17"/>
      <c r="I9" s="17"/>
      <c r="J9" s="18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20" ht="1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19" ht="12">
      <c r="A11" s="37"/>
      <c r="B11" s="37"/>
      <c r="C11" s="37"/>
      <c r="D11" s="3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ht="1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1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1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1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19" ht="1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20" ht="1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1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ht="1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ht="1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12">
      <c r="A39" s="37"/>
      <c r="O39" s="37"/>
      <c r="P39" s="37"/>
      <c r="Q39" s="37"/>
      <c r="R39" s="37"/>
      <c r="S39" s="37"/>
      <c r="T39" s="37"/>
    </row>
    <row r="40" spans="1:20" ht="12">
      <c r="A40" s="37"/>
      <c r="P40" s="37"/>
      <c r="Q40" s="37"/>
      <c r="R40" s="37"/>
      <c r="S40" s="37"/>
      <c r="T40" s="37"/>
    </row>
    <row r="41" spans="1:20" ht="12">
      <c r="A41" s="37"/>
      <c r="P41" s="37"/>
      <c r="Q41" s="37"/>
      <c r="R41" s="37"/>
      <c r="S41" s="37"/>
      <c r="T41" s="37"/>
    </row>
    <row r="42" ht="12">
      <c r="A42" s="37"/>
    </row>
    <row r="43" ht="12">
      <c r="A43" s="37"/>
    </row>
    <row r="44" ht="12">
      <c r="A44" s="37"/>
    </row>
    <row r="45" ht="12">
      <c r="A45" s="37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8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8.8515625" defaultRowHeight="12.75"/>
  <cols>
    <col min="1" max="1" width="8.8515625" style="20" customWidth="1"/>
    <col min="2" max="2" width="42.7109375" style="20" customWidth="1"/>
    <col min="3" max="3" width="14.140625" style="20" customWidth="1"/>
    <col min="4" max="4" width="11.7109375" style="20" customWidth="1"/>
    <col min="5" max="5" width="13.28125" style="20" customWidth="1"/>
    <col min="6" max="6" width="11.7109375" style="20" customWidth="1"/>
    <col min="7" max="7" width="14.140625" style="20" customWidth="1"/>
    <col min="8" max="8" width="12.28125" style="20" customWidth="1"/>
    <col min="9" max="9" width="12.00390625" style="20" customWidth="1"/>
    <col min="10" max="10" width="11.7109375" style="20" customWidth="1"/>
    <col min="11" max="11" width="10.421875" style="20" customWidth="1"/>
    <col min="12" max="14" width="12.7109375" style="20" customWidth="1"/>
    <col min="15" max="15" width="38.8515625" style="20" customWidth="1"/>
    <col min="16" max="16384" width="8.8515625" style="20" customWidth="1"/>
  </cols>
  <sheetData>
    <row r="1" spans="1:49" ht="90" customHeight="1">
      <c r="A1" s="35"/>
      <c r="B1" s="19" t="s">
        <v>89</v>
      </c>
      <c r="C1" s="46" t="s">
        <v>80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</row>
    <row r="2" spans="1:49" ht="72">
      <c r="A2" s="35"/>
      <c r="B2" s="21" t="s">
        <v>90</v>
      </c>
      <c r="C2" s="22" t="s">
        <v>0</v>
      </c>
      <c r="D2" s="22" t="s">
        <v>1</v>
      </c>
      <c r="E2" s="22" t="s">
        <v>2</v>
      </c>
      <c r="F2" s="21" t="s">
        <v>3</v>
      </c>
      <c r="G2" s="22" t="s">
        <v>4</v>
      </c>
      <c r="H2" s="22" t="s">
        <v>5</v>
      </c>
      <c r="I2" s="22" t="s">
        <v>6</v>
      </c>
      <c r="J2" s="22" t="s">
        <v>8</v>
      </c>
      <c r="K2" s="22" t="s">
        <v>16</v>
      </c>
      <c r="L2" s="22" t="s">
        <v>9</v>
      </c>
      <c r="M2" s="21" t="s">
        <v>10</v>
      </c>
      <c r="N2" s="21" t="s">
        <v>69</v>
      </c>
      <c r="O2" s="23" t="s">
        <v>81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</row>
    <row r="3" spans="1:49" ht="13.5">
      <c r="A3" s="35"/>
      <c r="B3" s="21" t="s">
        <v>7</v>
      </c>
      <c r="C3" s="22" t="s">
        <v>70</v>
      </c>
      <c r="D3" s="22" t="s">
        <v>71</v>
      </c>
      <c r="E3" s="22" t="s">
        <v>72</v>
      </c>
      <c r="F3" s="24" t="s">
        <v>73</v>
      </c>
      <c r="G3" s="22" t="s">
        <v>74</v>
      </c>
      <c r="H3" s="22" t="s">
        <v>75</v>
      </c>
      <c r="I3" s="22" t="s">
        <v>76</v>
      </c>
      <c r="J3" s="22"/>
      <c r="K3" s="22"/>
      <c r="L3" s="22" t="s">
        <v>77</v>
      </c>
      <c r="M3" s="21" t="s">
        <v>78</v>
      </c>
      <c r="N3" s="21"/>
      <c r="O3" s="23" t="s">
        <v>79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</row>
    <row r="4" spans="1:49" ht="13.5">
      <c r="A4" s="35"/>
      <c r="B4" s="25" t="s">
        <v>11</v>
      </c>
      <c r="C4" s="26">
        <v>2029106</v>
      </c>
      <c r="D4" s="26">
        <v>35770</v>
      </c>
      <c r="E4" s="26">
        <v>14666</v>
      </c>
      <c r="F4" s="27">
        <f>E4/D4</f>
        <v>0.4100083869164104</v>
      </c>
      <c r="G4" s="26">
        <v>21104</v>
      </c>
      <c r="H4" s="26">
        <f>C4/E4</f>
        <v>138.35442520114552</v>
      </c>
      <c r="I4" s="26">
        <v>54</v>
      </c>
      <c r="J4" s="26">
        <v>38297</v>
      </c>
      <c r="K4" s="26">
        <v>1</v>
      </c>
      <c r="L4" s="26">
        <v>866593</v>
      </c>
      <c r="M4" s="28">
        <f>C4/L4</f>
        <v>2.341475179236389</v>
      </c>
      <c r="N4" s="26">
        <f>_xlfn.RANK.EQ(M4,M$4:M$47)</f>
        <v>1</v>
      </c>
      <c r="O4" s="26">
        <v>1200585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</row>
    <row r="5" spans="1:49" ht="13.5">
      <c r="A5" s="35"/>
      <c r="B5" s="25" t="s">
        <v>12</v>
      </c>
      <c r="C5" s="26">
        <v>1746415</v>
      </c>
      <c r="D5" s="26">
        <v>7393</v>
      </c>
      <c r="E5" s="26">
        <v>2289</v>
      </c>
      <c r="F5" s="27">
        <f>E5/D5</f>
        <v>0.3096172054646287</v>
      </c>
      <c r="G5" s="26">
        <v>5104</v>
      </c>
      <c r="H5" s="26">
        <f>C5/E5</f>
        <v>762.9598077763216</v>
      </c>
      <c r="I5" s="26">
        <v>209</v>
      </c>
      <c r="J5" s="26">
        <v>123144</v>
      </c>
      <c r="K5" s="26">
        <v>1</v>
      </c>
      <c r="L5" s="26">
        <v>866593</v>
      </c>
      <c r="M5" s="28">
        <f>C5/L5</f>
        <v>2.0152655283391394</v>
      </c>
      <c r="N5" s="26">
        <f>_xlfn.RANK.EQ(M5,M$4:M$47)</f>
        <v>2</v>
      </c>
      <c r="O5" s="26">
        <v>1142880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</row>
    <row r="6" spans="1:49" ht="13.5">
      <c r="A6" s="35"/>
      <c r="B6" s="25" t="s">
        <v>13</v>
      </c>
      <c r="C6" s="26">
        <v>1578758</v>
      </c>
      <c r="D6" s="26">
        <v>59364</v>
      </c>
      <c r="E6" s="26">
        <v>13804</v>
      </c>
      <c r="F6" s="27">
        <f>E6/D6</f>
        <v>0.2325315005727377</v>
      </c>
      <c r="G6" s="26">
        <v>45560</v>
      </c>
      <c r="H6" s="26">
        <f>C6/E6</f>
        <v>114.36960301361924</v>
      </c>
      <c r="I6" s="26">
        <v>25</v>
      </c>
      <c r="J6" s="26">
        <v>26114</v>
      </c>
      <c r="K6" s="26">
        <v>1</v>
      </c>
      <c r="L6" s="26">
        <v>866593</v>
      </c>
      <c r="M6" s="28">
        <f>C6/L6</f>
        <v>1.8217986990432649</v>
      </c>
      <c r="N6" s="26">
        <f>_xlfn.RANK.EQ(M6,M$4:M$47)</f>
        <v>3</v>
      </c>
      <c r="O6" s="26">
        <v>1054950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</row>
    <row r="7" spans="1:49" ht="13.5">
      <c r="A7" s="35"/>
      <c r="B7" s="25" t="s">
        <v>14</v>
      </c>
      <c r="C7" s="26">
        <v>1033641</v>
      </c>
      <c r="D7" s="26">
        <v>444</v>
      </c>
      <c r="E7" s="26">
        <v>120</v>
      </c>
      <c r="F7" s="27">
        <f>E7/D7</f>
        <v>0.2702702702702703</v>
      </c>
      <c r="G7" s="26">
        <v>324</v>
      </c>
      <c r="H7" s="26">
        <f>C7/E7</f>
        <v>8613.675</v>
      </c>
      <c r="I7" s="26">
        <v>2295</v>
      </c>
      <c r="J7" s="26">
        <v>78523</v>
      </c>
      <c r="K7" s="26">
        <v>1</v>
      </c>
      <c r="L7" s="26">
        <v>866593</v>
      </c>
      <c r="M7" s="28">
        <f>C7/L7</f>
        <v>1.192764077254259</v>
      </c>
      <c r="N7" s="26">
        <f>_xlfn.RANK.EQ(M7,M$4:M$47)</f>
        <v>4</v>
      </c>
      <c r="O7" s="26">
        <v>27127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</row>
    <row r="8" spans="1:49" ht="13.5">
      <c r="A8" s="35"/>
      <c r="B8" s="25" t="s">
        <v>15</v>
      </c>
      <c r="C8" s="26">
        <v>281867</v>
      </c>
      <c r="D8" s="26">
        <v>14117</v>
      </c>
      <c r="E8" s="26">
        <v>5704</v>
      </c>
      <c r="F8" s="27">
        <f>E8/D8</f>
        <v>0.40405185237656727</v>
      </c>
      <c r="G8" s="26">
        <v>8413</v>
      </c>
      <c r="H8" s="26">
        <f>C8/E8</f>
        <v>49.415673211781204</v>
      </c>
      <c r="I8" s="26">
        <v>21</v>
      </c>
      <c r="J8" s="26">
        <v>10636</v>
      </c>
      <c r="K8" s="26">
        <v>1</v>
      </c>
      <c r="L8" s="26">
        <v>866593</v>
      </c>
      <c r="M8" s="28">
        <f>C8/L8</f>
        <v>0.3252588008442256</v>
      </c>
      <c r="N8" s="26">
        <f>_xlfn.RANK.EQ(M8,M$4:M$47)</f>
        <v>5</v>
      </c>
      <c r="O8" s="26">
        <v>261714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</row>
    <row r="9" spans="1:49" ht="13.5">
      <c r="A9" s="35"/>
      <c r="B9" s="25" t="s">
        <v>17</v>
      </c>
      <c r="C9" s="26">
        <v>191958</v>
      </c>
      <c r="D9" s="26">
        <v>10956</v>
      </c>
      <c r="E9" s="26">
        <v>3240</v>
      </c>
      <c r="F9" s="27">
        <f>E9/D9</f>
        <v>0.29572836801752467</v>
      </c>
      <c r="G9" s="26">
        <v>7716</v>
      </c>
      <c r="H9" s="26">
        <f>C9/E9</f>
        <v>59.24629629629629</v>
      </c>
      <c r="I9" s="26">
        <v>17</v>
      </c>
      <c r="J9" s="26">
        <v>2695</v>
      </c>
      <c r="K9" s="26">
        <v>1</v>
      </c>
      <c r="L9" s="26">
        <v>866593</v>
      </c>
      <c r="M9" s="28">
        <f>C9/L9</f>
        <v>0.22150882825040127</v>
      </c>
      <c r="N9" s="26">
        <f>_xlfn.RANK.EQ(M9,M$4:M$47)</f>
        <v>6</v>
      </c>
      <c r="O9" s="26">
        <v>75235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</row>
    <row r="10" spans="1:49" ht="13.5">
      <c r="A10" s="35"/>
      <c r="B10" s="25" t="s">
        <v>18</v>
      </c>
      <c r="C10" s="26">
        <v>110401</v>
      </c>
      <c r="D10" s="26">
        <v>1540</v>
      </c>
      <c r="E10" s="26">
        <v>521</v>
      </c>
      <c r="F10" s="27">
        <f>E10/D10</f>
        <v>0.3383116883116883</v>
      </c>
      <c r="G10" s="26">
        <v>1019</v>
      </c>
      <c r="H10" s="26">
        <f>C10/E10</f>
        <v>211.9021113243762</v>
      </c>
      <c r="I10" s="26">
        <v>64</v>
      </c>
      <c r="J10" s="26">
        <v>10430</v>
      </c>
      <c r="K10" s="26">
        <v>1</v>
      </c>
      <c r="L10" s="26">
        <v>866593</v>
      </c>
      <c r="M10" s="28">
        <f>C10/L10</f>
        <v>0.12739659794159428</v>
      </c>
      <c r="N10" s="26">
        <f>_xlfn.RANK.EQ(M10,M$4:M$47)</f>
        <v>7</v>
      </c>
      <c r="O10" s="26">
        <v>64905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</row>
    <row r="11" spans="1:49" ht="13.5">
      <c r="A11" s="35"/>
      <c r="B11" s="25" t="s">
        <v>20</v>
      </c>
      <c r="C11" s="26">
        <v>59326</v>
      </c>
      <c r="D11" s="26">
        <v>33</v>
      </c>
      <c r="E11" s="26">
        <v>17</v>
      </c>
      <c r="F11" s="27">
        <f>E11/D11</f>
        <v>0.5151515151515151</v>
      </c>
      <c r="G11" s="26">
        <v>16</v>
      </c>
      <c r="H11" s="26">
        <f>C11/E11</f>
        <v>3489.764705882353</v>
      </c>
      <c r="I11" s="26">
        <v>1720</v>
      </c>
      <c r="J11" s="26">
        <v>16910</v>
      </c>
      <c r="K11" s="26">
        <v>1</v>
      </c>
      <c r="L11" s="26">
        <v>866593</v>
      </c>
      <c r="M11" s="28">
        <f>C11/L11</f>
        <v>0.0684588959292309</v>
      </c>
      <c r="N11" s="26">
        <f>_xlfn.RANK.EQ(M11,M$4:M$47)</f>
        <v>8</v>
      </c>
      <c r="O11" s="26">
        <v>3431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</row>
    <row r="12" spans="1:49" ht="13.5">
      <c r="A12" s="35"/>
      <c r="B12" s="25" t="s">
        <v>21</v>
      </c>
      <c r="C12" s="26">
        <v>15257</v>
      </c>
      <c r="D12" s="26">
        <v>646</v>
      </c>
      <c r="E12" s="26">
        <v>232</v>
      </c>
      <c r="F12" s="27">
        <f>E12/D12</f>
        <v>0.3591331269349845</v>
      </c>
      <c r="G12" s="26">
        <v>414</v>
      </c>
      <c r="H12" s="26">
        <f>C12/E12</f>
        <v>65.76293103448276</v>
      </c>
      <c r="I12" s="26">
        <v>19</v>
      </c>
      <c r="J12" s="26">
        <v>1299</v>
      </c>
      <c r="K12" s="26">
        <v>1</v>
      </c>
      <c r="L12" s="26">
        <v>866593</v>
      </c>
      <c r="M12" s="28">
        <f>C12/L12</f>
        <v>0.017605727256047532</v>
      </c>
      <c r="N12" s="26">
        <f>_xlfn.RANK.EQ(M12,M$4:M$47)</f>
        <v>9</v>
      </c>
      <c r="O12" s="26">
        <v>12265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</row>
    <row r="13" spans="1:49" ht="13.5">
      <c r="A13" s="35"/>
      <c r="B13" s="25" t="s">
        <v>23</v>
      </c>
      <c r="C13" s="26">
        <v>9426</v>
      </c>
      <c r="D13" s="26">
        <v>162</v>
      </c>
      <c r="E13" s="26">
        <v>24</v>
      </c>
      <c r="F13" s="27">
        <f>E13/D13</f>
        <v>0.14814814814814814</v>
      </c>
      <c r="G13" s="26">
        <v>138</v>
      </c>
      <c r="H13" s="26">
        <f>C13/E13</f>
        <v>392.75</v>
      </c>
      <c r="I13" s="26">
        <v>43</v>
      </c>
      <c r="J13" s="26">
        <v>4504</v>
      </c>
      <c r="K13" s="26">
        <v>1</v>
      </c>
      <c r="L13" s="26">
        <v>866593</v>
      </c>
      <c r="M13" s="28">
        <f>C13/L13</f>
        <v>0.01087707839781766</v>
      </c>
      <c r="N13" s="26">
        <f>_xlfn.RANK.EQ(M13,M$4:M$47)</f>
        <v>10</v>
      </c>
      <c r="O13" s="26">
        <v>4873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</row>
    <row r="14" spans="1:49" ht="13.5">
      <c r="A14" s="35"/>
      <c r="B14" s="25" t="s">
        <v>24</v>
      </c>
      <c r="C14" s="26">
        <v>3133</v>
      </c>
      <c r="D14" s="26">
        <v>579</v>
      </c>
      <c r="E14" s="26">
        <v>60</v>
      </c>
      <c r="F14" s="27">
        <f>E14/D14</f>
        <v>0.10362694300518134</v>
      </c>
      <c r="G14" s="26">
        <v>519</v>
      </c>
      <c r="H14" s="26">
        <f>C14/E14</f>
        <v>52.21666666666667</v>
      </c>
      <c r="I14" s="26">
        <v>4</v>
      </c>
      <c r="J14" s="26">
        <v>723</v>
      </c>
      <c r="K14" s="26">
        <v>1</v>
      </c>
      <c r="L14" s="26">
        <v>866593</v>
      </c>
      <c r="M14" s="28">
        <f>C14/L14</f>
        <v>0.0036153073011205954</v>
      </c>
      <c r="N14" s="26">
        <f>_xlfn.RANK.EQ(M14,M$4:M$47)</f>
        <v>11</v>
      </c>
      <c r="O14" s="26">
        <v>1557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</row>
    <row r="15" spans="1:49" ht="13.5">
      <c r="A15" s="35"/>
      <c r="B15" s="25" t="s">
        <v>25</v>
      </c>
      <c r="C15" s="26">
        <v>2659</v>
      </c>
      <c r="D15" s="26">
        <v>428</v>
      </c>
      <c r="E15" s="26">
        <v>150</v>
      </c>
      <c r="F15" s="27">
        <f>E15/D15</f>
        <v>0.35046728971962615</v>
      </c>
      <c r="G15" s="26">
        <v>278</v>
      </c>
      <c r="H15" s="26">
        <f>C15/E15</f>
        <v>17.726666666666667</v>
      </c>
      <c r="I15" s="26">
        <v>6</v>
      </c>
      <c r="J15" s="26">
        <v>206</v>
      </c>
      <c r="K15" s="26">
        <v>1</v>
      </c>
      <c r="L15" s="26">
        <v>866593</v>
      </c>
      <c r="M15" s="28">
        <f>C15/L15</f>
        <v>0.0030683377317841246</v>
      </c>
      <c r="N15" s="26">
        <f>_xlfn.RANK.EQ(M15,M$4:M$47)</f>
        <v>12</v>
      </c>
      <c r="O15" s="26">
        <v>2017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</row>
    <row r="16" spans="1:49" ht="13.5">
      <c r="A16" s="35"/>
      <c r="B16" s="25" t="s">
        <v>26</v>
      </c>
      <c r="C16" s="26">
        <v>2059</v>
      </c>
      <c r="D16" s="26">
        <v>110</v>
      </c>
      <c r="E16" s="26">
        <v>60</v>
      </c>
      <c r="F16" s="27">
        <f>E16/D16</f>
        <v>0.5454545454545454</v>
      </c>
      <c r="G16" s="26">
        <v>50</v>
      </c>
      <c r="H16" s="26">
        <f>C16/E16</f>
        <v>34.31666666666667</v>
      </c>
      <c r="I16" s="26">
        <v>19</v>
      </c>
      <c r="J16" s="26">
        <v>204</v>
      </c>
      <c r="K16" s="26">
        <v>1</v>
      </c>
      <c r="L16" s="26">
        <v>866593</v>
      </c>
      <c r="M16" s="28">
        <f>C16/L16</f>
        <v>0.002375971188320238</v>
      </c>
      <c r="N16" s="26">
        <f>_xlfn.RANK.EQ(M16,M$4:M$47)</f>
        <v>13</v>
      </c>
      <c r="O16" s="26">
        <v>1213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</row>
    <row r="17" spans="1:49" ht="13.5">
      <c r="A17" s="35"/>
      <c r="B17" s="25" t="s">
        <v>27</v>
      </c>
      <c r="C17" s="26">
        <v>2023</v>
      </c>
      <c r="D17" s="26">
        <v>145</v>
      </c>
      <c r="E17" s="26">
        <v>23</v>
      </c>
      <c r="F17" s="27">
        <f>E17/D17</f>
        <v>0.15862068965517243</v>
      </c>
      <c r="G17" s="26">
        <v>122</v>
      </c>
      <c r="H17" s="26">
        <f>C17/E17</f>
        <v>87.95652173913044</v>
      </c>
      <c r="I17" s="26">
        <v>14</v>
      </c>
      <c r="J17" s="26">
        <v>614</v>
      </c>
      <c r="K17" s="26">
        <v>1</v>
      </c>
      <c r="L17" s="26">
        <v>866593</v>
      </c>
      <c r="M17" s="28">
        <f>C17/L17</f>
        <v>0.002334429195712405</v>
      </c>
      <c r="N17" s="26">
        <f>_xlfn.RANK.EQ(M17,M$4:M$47)</f>
        <v>14</v>
      </c>
      <c r="O17" s="26">
        <v>1765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1:49" ht="13.5">
      <c r="A18" s="35"/>
      <c r="B18" s="25" t="s">
        <v>28</v>
      </c>
      <c r="C18" s="26">
        <v>1722</v>
      </c>
      <c r="D18" s="26">
        <v>155</v>
      </c>
      <c r="E18" s="26">
        <v>32</v>
      </c>
      <c r="F18" s="27">
        <f>E18/D18</f>
        <v>0.2064516129032258</v>
      </c>
      <c r="G18" s="26">
        <v>123</v>
      </c>
      <c r="H18" s="26">
        <f>C18/E18</f>
        <v>53.8125</v>
      </c>
      <c r="I18" s="26">
        <v>11</v>
      </c>
      <c r="J18" s="26">
        <v>870</v>
      </c>
      <c r="K18" s="26">
        <v>1</v>
      </c>
      <c r="L18" s="26">
        <v>866593</v>
      </c>
      <c r="M18" s="28">
        <f>C18/L18</f>
        <v>0.0019870919797413547</v>
      </c>
      <c r="N18" s="26">
        <f>_xlfn.RANK.EQ(M18,M$4:M$47)</f>
        <v>15</v>
      </c>
      <c r="O18" s="26">
        <v>1262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ht="13.5">
      <c r="A19" s="35"/>
      <c r="B19" s="25" t="s">
        <v>29</v>
      </c>
      <c r="C19" s="26">
        <v>1203</v>
      </c>
      <c r="D19" s="26">
        <v>67</v>
      </c>
      <c r="E19" s="26">
        <v>22</v>
      </c>
      <c r="F19" s="27">
        <f>E19/D19</f>
        <v>0.3283582089552239</v>
      </c>
      <c r="G19" s="26">
        <v>45</v>
      </c>
      <c r="H19" s="26">
        <f>C19/E19</f>
        <v>54.68181818181818</v>
      </c>
      <c r="I19" s="26">
        <v>18</v>
      </c>
      <c r="J19" s="26">
        <v>542</v>
      </c>
      <c r="K19" s="26">
        <v>1</v>
      </c>
      <c r="L19" s="26">
        <v>866593</v>
      </c>
      <c r="M19" s="28">
        <f>C19/L19</f>
        <v>0.0013881949196450929</v>
      </c>
      <c r="N19" s="26">
        <f>_xlfn.RANK.EQ(M19,M$4:M$47)</f>
        <v>16</v>
      </c>
      <c r="O19" s="26">
        <v>1083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 ht="13.5">
      <c r="A20" s="35"/>
      <c r="B20" s="25" t="s">
        <v>30</v>
      </c>
      <c r="C20" s="26">
        <v>1085</v>
      </c>
      <c r="D20" s="26">
        <v>245</v>
      </c>
      <c r="E20" s="26">
        <v>56</v>
      </c>
      <c r="F20" s="27">
        <f>E20/D20</f>
        <v>0.22857142857142856</v>
      </c>
      <c r="G20" s="26">
        <v>189</v>
      </c>
      <c r="H20" s="26">
        <f>C20/E20</f>
        <v>19.375</v>
      </c>
      <c r="I20" s="26">
        <v>4</v>
      </c>
      <c r="J20" s="26">
        <v>400</v>
      </c>
      <c r="K20" s="26">
        <v>1</v>
      </c>
      <c r="L20" s="26">
        <v>866593</v>
      </c>
      <c r="M20" s="28">
        <f>C20/L20</f>
        <v>0.0012520294994305286</v>
      </c>
      <c r="N20" s="26">
        <f>_xlfn.RANK.EQ(M20,M$4:M$47)</f>
        <v>17</v>
      </c>
      <c r="O20" s="26">
        <v>893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49" ht="13.5">
      <c r="A21" s="35"/>
      <c r="B21" s="25" t="s">
        <v>31</v>
      </c>
      <c r="C21" s="26">
        <v>828</v>
      </c>
      <c r="D21" s="26">
        <v>151</v>
      </c>
      <c r="E21" s="26">
        <v>26</v>
      </c>
      <c r="F21" s="27">
        <f>E21/D21</f>
        <v>0.17218543046357615</v>
      </c>
      <c r="G21" s="26">
        <v>125</v>
      </c>
      <c r="H21" s="26">
        <f>C21/E21</f>
        <v>31.846153846153847</v>
      </c>
      <c r="I21" s="26">
        <v>5</v>
      </c>
      <c r="J21" s="26">
        <v>187</v>
      </c>
      <c r="K21" s="26">
        <v>1</v>
      </c>
      <c r="L21" s="26">
        <v>866593</v>
      </c>
      <c r="M21" s="28">
        <f>C21/L21</f>
        <v>0.0009554658299801637</v>
      </c>
      <c r="N21" s="26">
        <f>_xlfn.RANK.EQ(M21,M$4:M$47)</f>
        <v>18</v>
      </c>
      <c r="O21" s="26">
        <v>720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</row>
    <row r="22" spans="1:49" ht="13.5">
      <c r="A22" s="35"/>
      <c r="B22" s="25" t="s">
        <v>32</v>
      </c>
      <c r="C22" s="26">
        <v>650</v>
      </c>
      <c r="D22" s="26">
        <v>211</v>
      </c>
      <c r="E22" s="26">
        <v>47</v>
      </c>
      <c r="F22" s="27">
        <f>E22/D22</f>
        <v>0.22274881516587677</v>
      </c>
      <c r="G22" s="26">
        <v>164</v>
      </c>
      <c r="H22" s="26">
        <f>C22/E22</f>
        <v>13.829787234042554</v>
      </c>
      <c r="I22" s="26">
        <v>3</v>
      </c>
      <c r="J22" s="26">
        <v>175</v>
      </c>
      <c r="K22" s="26">
        <v>1</v>
      </c>
      <c r="L22" s="26">
        <v>866593</v>
      </c>
      <c r="M22" s="28">
        <f>C22/L22</f>
        <v>0.0007500637554192106</v>
      </c>
      <c r="N22" s="26">
        <f>_xlfn.RANK.EQ(M22,M$4:M$47)</f>
        <v>19</v>
      </c>
      <c r="O22" s="26">
        <v>613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ht="13.5">
      <c r="A23" s="35"/>
      <c r="B23" s="25" t="s">
        <v>33</v>
      </c>
      <c r="C23" s="26">
        <v>644</v>
      </c>
      <c r="D23" s="26">
        <v>201</v>
      </c>
      <c r="E23" s="26">
        <v>43</v>
      </c>
      <c r="F23" s="27">
        <f>E23/D23</f>
        <v>0.21393034825870647</v>
      </c>
      <c r="G23" s="26">
        <v>158</v>
      </c>
      <c r="H23" s="26">
        <f>C23/E23</f>
        <v>14.976744186046512</v>
      </c>
      <c r="I23" s="26">
        <v>3</v>
      </c>
      <c r="J23" s="26">
        <v>106</v>
      </c>
      <c r="K23" s="26">
        <v>1</v>
      </c>
      <c r="L23" s="26">
        <v>866593</v>
      </c>
      <c r="M23" s="28">
        <f>C23/L23</f>
        <v>0.0007431400899845718</v>
      </c>
      <c r="N23" s="26">
        <f>_xlfn.RANK.EQ(M23,M$4:M$47)</f>
        <v>20</v>
      </c>
      <c r="O23" s="26">
        <v>582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</row>
    <row r="24" spans="1:49" ht="13.5">
      <c r="A24" s="35"/>
      <c r="B24" s="25" t="s">
        <v>34</v>
      </c>
      <c r="C24" s="26">
        <v>609</v>
      </c>
      <c r="D24" s="26">
        <v>113</v>
      </c>
      <c r="E24" s="26">
        <v>24</v>
      </c>
      <c r="F24" s="27">
        <f>E24/D24</f>
        <v>0.21238938053097345</v>
      </c>
      <c r="G24" s="26">
        <v>89</v>
      </c>
      <c r="H24" s="26">
        <f>C24/E24</f>
        <v>25.375</v>
      </c>
      <c r="I24" s="26">
        <v>5</v>
      </c>
      <c r="J24" s="26">
        <v>253</v>
      </c>
      <c r="K24" s="26">
        <v>1</v>
      </c>
      <c r="L24" s="26">
        <v>866593</v>
      </c>
      <c r="M24" s="28">
        <f>C24/L24</f>
        <v>0.0007027520416158451</v>
      </c>
      <c r="N24" s="26">
        <f>_xlfn.RANK.EQ(M24,M$4:M$47)</f>
        <v>21</v>
      </c>
      <c r="O24" s="26">
        <v>548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ht="13.5">
      <c r="A25" s="35"/>
      <c r="B25" s="25" t="s">
        <v>35</v>
      </c>
      <c r="C25" s="26">
        <v>431</v>
      </c>
      <c r="D25" s="26">
        <v>94</v>
      </c>
      <c r="E25" s="26">
        <v>28</v>
      </c>
      <c r="F25" s="27">
        <f>E25/D25</f>
        <v>0.2978723404255319</v>
      </c>
      <c r="G25" s="26">
        <v>66</v>
      </c>
      <c r="H25" s="26">
        <f>C25/E25</f>
        <v>15.392857142857142</v>
      </c>
      <c r="I25" s="26">
        <v>5</v>
      </c>
      <c r="J25" s="26">
        <v>145</v>
      </c>
      <c r="K25" s="26">
        <v>1</v>
      </c>
      <c r="L25" s="26">
        <v>866593</v>
      </c>
      <c r="M25" s="28">
        <f>C25/L25</f>
        <v>0.000497349967054892</v>
      </c>
      <c r="N25" s="26">
        <f>_xlfn.RANK.EQ(M25,M$4:M$47)</f>
        <v>22</v>
      </c>
      <c r="O25" s="26">
        <v>378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ht="13.5">
      <c r="A26" s="35"/>
      <c r="B26" s="25" t="s">
        <v>36</v>
      </c>
      <c r="C26" s="26">
        <v>358</v>
      </c>
      <c r="D26" s="26">
        <v>101</v>
      </c>
      <c r="E26" s="26">
        <v>13</v>
      </c>
      <c r="F26" s="27">
        <f>E26/D26</f>
        <v>0.12871287128712872</v>
      </c>
      <c r="G26" s="26">
        <v>88</v>
      </c>
      <c r="H26" s="26">
        <f>C26/E26</f>
        <v>27.53846153846154</v>
      </c>
      <c r="I26" s="26">
        <v>3</v>
      </c>
      <c r="J26" s="26">
        <v>254</v>
      </c>
      <c r="K26" s="26">
        <v>1</v>
      </c>
      <c r="L26" s="26">
        <v>866593</v>
      </c>
      <c r="M26" s="28">
        <f>C26/L26</f>
        <v>0.0004131120376001191</v>
      </c>
      <c r="N26" s="26">
        <f>_xlfn.RANK.EQ(M26,M$4:M$47)</f>
        <v>23</v>
      </c>
      <c r="O26" s="26">
        <v>237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ht="13.5">
      <c r="A27" s="35"/>
      <c r="B27" s="25" t="s">
        <v>37</v>
      </c>
      <c r="C27" s="26">
        <v>281</v>
      </c>
      <c r="D27" s="26">
        <v>63</v>
      </c>
      <c r="E27" s="26">
        <v>10</v>
      </c>
      <c r="F27" s="27">
        <f>E27/D27</f>
        <v>0.15873015873015872</v>
      </c>
      <c r="G27" s="26">
        <v>53</v>
      </c>
      <c r="H27" s="26">
        <f>C27/E27</f>
        <v>28.1</v>
      </c>
      <c r="I27" s="26">
        <v>4</v>
      </c>
      <c r="J27" s="26">
        <v>184</v>
      </c>
      <c r="K27" s="26">
        <v>1</v>
      </c>
      <c r="L27" s="26">
        <v>866593</v>
      </c>
      <c r="M27" s="28">
        <f>C27/L27</f>
        <v>0.00032425833118892027</v>
      </c>
      <c r="N27" s="26">
        <f>_xlfn.RANK.EQ(M27,M$4:M$47)</f>
        <v>24</v>
      </c>
      <c r="O27" s="26">
        <v>195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ht="13.5">
      <c r="A28" s="35"/>
      <c r="B28" s="25" t="s">
        <v>38</v>
      </c>
      <c r="C28" s="26">
        <v>215</v>
      </c>
      <c r="D28" s="26">
        <v>55</v>
      </c>
      <c r="E28" s="26">
        <v>18</v>
      </c>
      <c r="F28" s="27">
        <f>E28/D28</f>
        <v>0.32727272727272727</v>
      </c>
      <c r="G28" s="26">
        <v>37</v>
      </c>
      <c r="H28" s="26">
        <f>C28/E28</f>
        <v>11.944444444444445</v>
      </c>
      <c r="I28" s="26">
        <v>4</v>
      </c>
      <c r="J28" s="26">
        <v>52</v>
      </c>
      <c r="K28" s="26">
        <v>1</v>
      </c>
      <c r="L28" s="26">
        <v>866593</v>
      </c>
      <c r="M28" s="28">
        <f>C28/L28</f>
        <v>0.00024809801140789273</v>
      </c>
      <c r="N28" s="26">
        <f>_xlfn.RANK.EQ(M28,M$4:M$47)</f>
        <v>25</v>
      </c>
      <c r="O28" s="26">
        <v>200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ht="13.5">
      <c r="A29" s="35"/>
      <c r="B29" s="25" t="s">
        <v>39</v>
      </c>
      <c r="C29" s="26">
        <v>198</v>
      </c>
      <c r="D29" s="26">
        <v>116</v>
      </c>
      <c r="E29" s="26">
        <v>20</v>
      </c>
      <c r="F29" s="27">
        <f>E29/D29</f>
        <v>0.1724137931034483</v>
      </c>
      <c r="G29" s="26">
        <v>96</v>
      </c>
      <c r="H29" s="26">
        <f>C29/E29</f>
        <v>9.9</v>
      </c>
      <c r="I29" s="26">
        <v>2</v>
      </c>
      <c r="J29" s="26">
        <v>76</v>
      </c>
      <c r="K29" s="26">
        <v>1</v>
      </c>
      <c r="L29" s="26">
        <v>866593</v>
      </c>
      <c r="M29" s="28">
        <f>C29/L29</f>
        <v>0.00022848095934308263</v>
      </c>
      <c r="N29" s="26">
        <f>_xlfn.RANK.EQ(M29,M$4:M$47)</f>
        <v>26</v>
      </c>
      <c r="O29" s="26">
        <v>190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ht="13.5">
      <c r="A30" s="35"/>
      <c r="B30" s="25" t="s">
        <v>40</v>
      </c>
      <c r="C30" s="26">
        <v>163</v>
      </c>
      <c r="D30" s="26">
        <v>72</v>
      </c>
      <c r="E30" s="26">
        <v>16</v>
      </c>
      <c r="F30" s="27">
        <f>E30/D30</f>
        <v>0.2222222222222222</v>
      </c>
      <c r="G30" s="26">
        <v>56</v>
      </c>
      <c r="H30" s="26">
        <f>C30/E30</f>
        <v>10.1875</v>
      </c>
      <c r="I30" s="26">
        <v>2</v>
      </c>
      <c r="J30" s="26">
        <v>29</v>
      </c>
      <c r="K30" s="26">
        <v>1</v>
      </c>
      <c r="L30" s="26">
        <v>866593</v>
      </c>
      <c r="M30" s="28">
        <f>C30/L30</f>
        <v>0.0001880929109743559</v>
      </c>
      <c r="N30" s="26">
        <f>_xlfn.RANK.EQ(M30,M$4:M$47)</f>
        <v>27</v>
      </c>
      <c r="O30" s="26">
        <v>155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ht="13.5">
      <c r="A31" s="35"/>
      <c r="B31" s="25" t="s">
        <v>42</v>
      </c>
      <c r="C31" s="26">
        <v>149</v>
      </c>
      <c r="D31" s="26">
        <v>37</v>
      </c>
      <c r="E31" s="26">
        <v>10</v>
      </c>
      <c r="F31" s="27">
        <f>E31/D31</f>
        <v>0.2702702702702703</v>
      </c>
      <c r="G31" s="26">
        <v>27</v>
      </c>
      <c r="H31" s="26">
        <f>C31/E31</f>
        <v>14.9</v>
      </c>
      <c r="I31" s="26">
        <v>4</v>
      </c>
      <c r="J31" s="26">
        <v>95</v>
      </c>
      <c r="K31" s="26">
        <v>1</v>
      </c>
      <c r="L31" s="26">
        <v>866593</v>
      </c>
      <c r="M31" s="28">
        <f>C31/L31</f>
        <v>0.0001719376916268652</v>
      </c>
      <c r="N31" s="26">
        <f>_xlfn.RANK.EQ(M31,M$4:M$47)</f>
        <v>28</v>
      </c>
      <c r="O31" s="26">
        <v>139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ht="13.5">
      <c r="A32" s="35"/>
      <c r="B32" s="25" t="s">
        <v>41</v>
      </c>
      <c r="C32" s="26">
        <v>130</v>
      </c>
      <c r="D32" s="26">
        <v>29</v>
      </c>
      <c r="E32" s="26">
        <v>9</v>
      </c>
      <c r="F32" s="27">
        <f>E32/D32</f>
        <v>0.3103448275862069</v>
      </c>
      <c r="G32" s="26">
        <v>20</v>
      </c>
      <c r="H32" s="26">
        <f>C32/E32</f>
        <v>14.444444444444445</v>
      </c>
      <c r="I32" s="26">
        <v>4</v>
      </c>
      <c r="J32" s="26">
        <v>88</v>
      </c>
      <c r="K32" s="26">
        <v>1</v>
      </c>
      <c r="L32" s="26">
        <v>866593</v>
      </c>
      <c r="M32" s="28">
        <f>C32/L32</f>
        <v>0.00015001275108384213</v>
      </c>
      <c r="N32" s="26">
        <f>_xlfn.RANK.EQ(M32,M$4:M$47)</f>
        <v>29</v>
      </c>
      <c r="O32" s="26">
        <v>110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49" ht="13.5">
      <c r="A33" s="35"/>
      <c r="B33" s="25" t="s">
        <v>43</v>
      </c>
      <c r="C33" s="26">
        <v>111</v>
      </c>
      <c r="D33" s="26">
        <v>48</v>
      </c>
      <c r="E33" s="26">
        <v>14</v>
      </c>
      <c r="F33" s="27">
        <f>E33/D33</f>
        <v>0.2916666666666667</v>
      </c>
      <c r="G33" s="26">
        <v>34</v>
      </c>
      <c r="H33" s="26">
        <f>C33/E33</f>
        <v>7.928571428571429</v>
      </c>
      <c r="I33" s="26">
        <v>2</v>
      </c>
      <c r="J33" s="26">
        <v>47</v>
      </c>
      <c r="K33" s="26">
        <v>1</v>
      </c>
      <c r="L33" s="26">
        <v>866593</v>
      </c>
      <c r="M33" s="28">
        <f>C33/L33</f>
        <v>0.00012808781054081904</v>
      </c>
      <c r="N33" s="26">
        <f>_xlfn.RANK.EQ(M33,M$4:M$47)</f>
        <v>30</v>
      </c>
      <c r="O33" s="26">
        <v>96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ht="13.5">
      <c r="A34" s="35"/>
      <c r="B34" s="25" t="s">
        <v>44</v>
      </c>
      <c r="C34" s="26">
        <v>84</v>
      </c>
      <c r="D34" s="26">
        <v>132</v>
      </c>
      <c r="E34" s="26">
        <v>16</v>
      </c>
      <c r="F34" s="27">
        <f>E34/D34</f>
        <v>0.12121212121212122</v>
      </c>
      <c r="G34" s="26">
        <v>116</v>
      </c>
      <c r="H34" s="26">
        <f>C34/E34</f>
        <v>5.25</v>
      </c>
      <c r="I34" s="26">
        <v>1</v>
      </c>
      <c r="J34" s="26">
        <v>28</v>
      </c>
      <c r="K34" s="26">
        <v>1</v>
      </c>
      <c r="L34" s="26">
        <v>866593</v>
      </c>
      <c r="M34" s="28">
        <f>C34/L34</f>
        <v>9.693131608494415E-05</v>
      </c>
      <c r="N34" s="26">
        <f>_xlfn.RANK.EQ(M34,M$4:M$47)</f>
        <v>31</v>
      </c>
      <c r="O34" s="26">
        <v>67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49" ht="13.5">
      <c r="A35" s="35"/>
      <c r="B35" s="25" t="s">
        <v>45</v>
      </c>
      <c r="C35" s="26">
        <v>76</v>
      </c>
      <c r="D35" s="26">
        <v>83</v>
      </c>
      <c r="E35" s="26">
        <v>14</v>
      </c>
      <c r="F35" s="27">
        <f>E35/D35</f>
        <v>0.1686746987951807</v>
      </c>
      <c r="G35" s="26">
        <v>69</v>
      </c>
      <c r="H35" s="26">
        <f>C35/E35</f>
        <v>5.428571428571429</v>
      </c>
      <c r="I35" s="26">
        <v>1</v>
      </c>
      <c r="J35" s="26">
        <v>22</v>
      </c>
      <c r="K35" s="26">
        <v>1</v>
      </c>
      <c r="L35" s="26">
        <v>866593</v>
      </c>
      <c r="M35" s="28">
        <f>C35/L35</f>
        <v>8.769976217209231E-05</v>
      </c>
      <c r="N35" s="26">
        <f>_xlfn.RANK.EQ(M35,M$4:M$47)</f>
        <v>32</v>
      </c>
      <c r="O35" s="26">
        <v>59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  <row r="36" spans="1:49" ht="13.5">
      <c r="A36" s="35"/>
      <c r="B36" s="25" t="s">
        <v>46</v>
      </c>
      <c r="C36" s="26">
        <v>75</v>
      </c>
      <c r="D36" s="26">
        <v>41</v>
      </c>
      <c r="E36" s="26">
        <v>6</v>
      </c>
      <c r="F36" s="27">
        <f>E36/D36</f>
        <v>0.14634146341463414</v>
      </c>
      <c r="G36" s="26">
        <v>35</v>
      </c>
      <c r="H36" s="26">
        <f>C36/E36</f>
        <v>12.5</v>
      </c>
      <c r="I36" s="26">
        <v>2</v>
      </c>
      <c r="J36" s="26">
        <v>49</v>
      </c>
      <c r="K36" s="26">
        <v>1</v>
      </c>
      <c r="L36" s="26">
        <v>866593</v>
      </c>
      <c r="M36" s="28">
        <f>C36/L36</f>
        <v>8.654581793298585E-05</v>
      </c>
      <c r="N36" s="26">
        <f>_xlfn.RANK.EQ(M36,M$4:M$47)</f>
        <v>33</v>
      </c>
      <c r="O36" s="26">
        <v>67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ht="13.5">
      <c r="A37" s="35"/>
      <c r="B37" s="25" t="s">
        <v>47</v>
      </c>
      <c r="C37" s="26">
        <v>75</v>
      </c>
      <c r="D37" s="26">
        <v>41</v>
      </c>
      <c r="E37" s="26">
        <v>7</v>
      </c>
      <c r="F37" s="27">
        <f>E37/D37</f>
        <v>0.17073170731707318</v>
      </c>
      <c r="G37" s="26">
        <v>34</v>
      </c>
      <c r="H37" s="26">
        <f>C37/E37</f>
        <v>10.714285714285714</v>
      </c>
      <c r="I37" s="26">
        <v>2</v>
      </c>
      <c r="J37" s="26">
        <v>41</v>
      </c>
      <c r="K37" s="26">
        <v>4</v>
      </c>
      <c r="L37" s="26">
        <v>866593</v>
      </c>
      <c r="M37" s="28">
        <f>C37/L37</f>
        <v>8.654581793298585E-05</v>
      </c>
      <c r="N37" s="26">
        <f>_xlfn.RANK.EQ(M37,M$4:M$47)</f>
        <v>33</v>
      </c>
      <c r="O37" s="26">
        <v>70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ht="13.5">
      <c r="A38" s="35"/>
      <c r="B38" s="25" t="s">
        <v>48</v>
      </c>
      <c r="C38" s="26">
        <v>61</v>
      </c>
      <c r="D38" s="26">
        <v>15</v>
      </c>
      <c r="E38" s="26">
        <v>6</v>
      </c>
      <c r="F38" s="27">
        <f>E38/D38</f>
        <v>0.4</v>
      </c>
      <c r="G38" s="26">
        <v>9</v>
      </c>
      <c r="H38" s="26">
        <f>C38/E38</f>
        <v>10.166666666666666</v>
      </c>
      <c r="I38" s="26">
        <v>4</v>
      </c>
      <c r="J38" s="26">
        <v>32</v>
      </c>
      <c r="K38" s="26">
        <v>1</v>
      </c>
      <c r="L38" s="26">
        <v>866593</v>
      </c>
      <c r="M38" s="28">
        <f>C38/L38</f>
        <v>7.039059858549516E-05</v>
      </c>
      <c r="N38" s="26">
        <f>_xlfn.RANK.EQ(M38,M$4:M$47)</f>
        <v>35</v>
      </c>
      <c r="O38" s="26">
        <v>56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</row>
    <row r="39" spans="1:49" ht="13.5">
      <c r="A39" s="35"/>
      <c r="B39" s="25" t="s">
        <v>49</v>
      </c>
      <c r="C39" s="26">
        <v>59</v>
      </c>
      <c r="D39" s="26">
        <v>14</v>
      </c>
      <c r="E39" s="26">
        <v>3</v>
      </c>
      <c r="F39" s="27">
        <f>E39/D39</f>
        <v>0.21428571428571427</v>
      </c>
      <c r="G39" s="26">
        <v>11</v>
      </c>
      <c r="H39" s="26">
        <f>C39/E39</f>
        <v>19.666666666666668</v>
      </c>
      <c r="I39" s="26">
        <v>4</v>
      </c>
      <c r="J39" s="26">
        <v>57</v>
      </c>
      <c r="K39" s="26">
        <v>1</v>
      </c>
      <c r="L39" s="26">
        <v>866593</v>
      </c>
      <c r="M39" s="28">
        <f>C39/L39</f>
        <v>6.80827101072822E-05</v>
      </c>
      <c r="N39" s="26">
        <f>_xlfn.RANK.EQ(M39,M$4:M$47)</f>
        <v>36</v>
      </c>
      <c r="O39" s="26">
        <v>51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</row>
    <row r="40" spans="1:49" ht="13.5">
      <c r="A40" s="35"/>
      <c r="B40" s="25" t="s">
        <v>50</v>
      </c>
      <c r="C40" s="26">
        <v>35</v>
      </c>
      <c r="D40" s="26">
        <v>10</v>
      </c>
      <c r="E40" s="26">
        <v>4</v>
      </c>
      <c r="F40" s="27">
        <f>E40/D40</f>
        <v>0.4</v>
      </c>
      <c r="G40" s="26">
        <v>6</v>
      </c>
      <c r="H40" s="26">
        <f>C40/E40</f>
        <v>8.75</v>
      </c>
      <c r="I40" s="26">
        <v>4</v>
      </c>
      <c r="J40" s="26">
        <v>21</v>
      </c>
      <c r="K40" s="26">
        <v>1</v>
      </c>
      <c r="L40" s="26">
        <v>866593</v>
      </c>
      <c r="M40" s="28">
        <f>C40/L40</f>
        <v>4.038804836872673E-05</v>
      </c>
      <c r="N40" s="26">
        <f>_xlfn.RANK.EQ(M40,M$4:M$47)</f>
        <v>37</v>
      </c>
      <c r="O40" s="26">
        <v>29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</row>
    <row r="41" spans="1:49" ht="13.5">
      <c r="A41" s="35"/>
      <c r="B41" s="25" t="s">
        <v>51</v>
      </c>
      <c r="C41" s="26">
        <v>24</v>
      </c>
      <c r="D41" s="26">
        <v>95</v>
      </c>
      <c r="E41" s="26">
        <v>16</v>
      </c>
      <c r="F41" s="27">
        <f>E41/D41</f>
        <v>0.16842105263157894</v>
      </c>
      <c r="G41" s="26">
        <v>79</v>
      </c>
      <c r="H41" s="26">
        <f>C41/E41</f>
        <v>1.5</v>
      </c>
      <c r="I41" s="26">
        <v>0</v>
      </c>
      <c r="J41" s="26">
        <v>4</v>
      </c>
      <c r="K41" s="26">
        <v>1</v>
      </c>
      <c r="L41" s="26">
        <v>866593</v>
      </c>
      <c r="M41" s="28">
        <f>C41/L41</f>
        <v>2.7694661738555468E-05</v>
      </c>
      <c r="N41" s="26">
        <f>_xlfn.RANK.EQ(M41,M$4:M$47)</f>
        <v>38</v>
      </c>
      <c r="O41" s="26">
        <v>18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1:49" ht="13.5">
      <c r="A42" s="35"/>
      <c r="B42" s="25" t="s">
        <v>52</v>
      </c>
      <c r="C42" s="26">
        <v>14</v>
      </c>
      <c r="D42" s="26">
        <v>68</v>
      </c>
      <c r="E42" s="26">
        <v>6</v>
      </c>
      <c r="F42" s="27">
        <f>E42/D42</f>
        <v>0.08823529411764706</v>
      </c>
      <c r="G42" s="26">
        <v>62</v>
      </c>
      <c r="H42" s="26">
        <f>C42/E42</f>
        <v>2.3333333333333335</v>
      </c>
      <c r="I42" s="26">
        <v>0</v>
      </c>
      <c r="J42" s="26">
        <v>6</v>
      </c>
      <c r="K42" s="26">
        <v>1</v>
      </c>
      <c r="L42" s="26">
        <v>866593</v>
      </c>
      <c r="M42" s="28">
        <f>C42/L42</f>
        <v>1.6155219347490692E-05</v>
      </c>
      <c r="N42" s="26">
        <f>_xlfn.RANK.EQ(M42,M$4:M$47)</f>
        <v>39</v>
      </c>
      <c r="O42" s="26">
        <v>13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ht="13.5">
      <c r="A43" s="35"/>
      <c r="B43" s="25" t="s">
        <v>53</v>
      </c>
      <c r="C43" s="26">
        <v>11</v>
      </c>
      <c r="D43" s="26">
        <v>10</v>
      </c>
      <c r="E43" s="26">
        <v>4</v>
      </c>
      <c r="F43" s="27">
        <f>E43/D43</f>
        <v>0.4</v>
      </c>
      <c r="G43" s="26">
        <v>6</v>
      </c>
      <c r="H43" s="26">
        <f>C43/E43</f>
        <v>2.75</v>
      </c>
      <c r="I43" s="26">
        <v>1</v>
      </c>
      <c r="J43" s="26">
        <v>7</v>
      </c>
      <c r="K43" s="26">
        <v>1</v>
      </c>
      <c r="L43" s="26">
        <v>866593</v>
      </c>
      <c r="M43" s="28">
        <f>C43/L43</f>
        <v>1.2693386630171257E-05</v>
      </c>
      <c r="N43" s="26">
        <f>_xlfn.RANK.EQ(M43,M$4:M$47)</f>
        <v>40</v>
      </c>
      <c r="O43" s="26">
        <v>8</v>
      </c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49" ht="13.5">
      <c r="A44" s="35"/>
      <c r="B44" s="25" t="s">
        <v>54</v>
      </c>
      <c r="C44" s="26">
        <v>6</v>
      </c>
      <c r="D44" s="26">
        <v>9</v>
      </c>
      <c r="E44" s="26">
        <v>4</v>
      </c>
      <c r="F44" s="27">
        <f>E44/D44</f>
        <v>0.4444444444444444</v>
      </c>
      <c r="G44" s="26">
        <v>5</v>
      </c>
      <c r="H44" s="26">
        <f>C44/E44</f>
        <v>1.5</v>
      </c>
      <c r="I44" s="26">
        <v>1</v>
      </c>
      <c r="J44" s="26">
        <v>3</v>
      </c>
      <c r="K44" s="26">
        <v>1</v>
      </c>
      <c r="L44" s="26">
        <v>866593</v>
      </c>
      <c r="M44" s="28">
        <f>C44/L44</f>
        <v>6.923665434638867E-06</v>
      </c>
      <c r="N44" s="26">
        <f>_xlfn.RANK.EQ(M44,M$4:M$47)</f>
        <v>41</v>
      </c>
      <c r="O44" s="26">
        <v>6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45" spans="1:49" ht="13.5">
      <c r="A45" s="35"/>
      <c r="B45" s="25" t="s">
        <v>55</v>
      </c>
      <c r="C45" s="26">
        <v>5</v>
      </c>
      <c r="D45" s="26">
        <v>9</v>
      </c>
      <c r="E45" s="26">
        <v>1</v>
      </c>
      <c r="F45" s="27">
        <f>E45/D45</f>
        <v>0.1111111111111111</v>
      </c>
      <c r="G45" s="26">
        <v>8</v>
      </c>
      <c r="H45" s="26">
        <f>C45/E45</f>
        <v>5</v>
      </c>
      <c r="I45" s="26">
        <v>1</v>
      </c>
      <c r="J45" s="26">
        <v>5</v>
      </c>
      <c r="K45" s="26">
        <v>5</v>
      </c>
      <c r="L45" s="26">
        <v>866593</v>
      </c>
      <c r="M45" s="28">
        <f>C45/L45</f>
        <v>5.76972119553239E-06</v>
      </c>
      <c r="N45" s="26">
        <f>_xlfn.RANK.EQ(M45,M$4:M$47)</f>
        <v>42</v>
      </c>
      <c r="O45" s="26">
        <v>5</v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  <row r="46" spans="1:49" ht="13.5">
      <c r="A46" s="35"/>
      <c r="B46" s="25" t="s">
        <v>56</v>
      </c>
      <c r="C46" s="26">
        <v>5</v>
      </c>
      <c r="D46" s="26">
        <v>7</v>
      </c>
      <c r="E46" s="26">
        <v>3</v>
      </c>
      <c r="F46" s="27">
        <f>E46/D46</f>
        <v>0.42857142857142855</v>
      </c>
      <c r="G46" s="26">
        <v>4</v>
      </c>
      <c r="H46" s="26">
        <f>C46/E46</f>
        <v>1.6666666666666667</v>
      </c>
      <c r="I46" s="26">
        <v>1</v>
      </c>
      <c r="J46" s="26">
        <v>3</v>
      </c>
      <c r="K46" s="26">
        <v>1</v>
      </c>
      <c r="L46" s="26">
        <v>866593</v>
      </c>
      <c r="M46" s="28">
        <f>C46/L46</f>
        <v>5.76972119553239E-06</v>
      </c>
      <c r="N46" s="26">
        <f>_xlfn.RANK.EQ(M46,M$4:M$47)</f>
        <v>42</v>
      </c>
      <c r="O46" s="26">
        <v>4</v>
      </c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</row>
    <row r="47" spans="1:49" ht="13.5">
      <c r="A47" s="35"/>
      <c r="B47" s="25" t="s">
        <v>57</v>
      </c>
      <c r="C47" s="26">
        <v>1</v>
      </c>
      <c r="D47" s="26">
        <v>2</v>
      </c>
      <c r="E47" s="26">
        <v>1</v>
      </c>
      <c r="F47" s="27">
        <f>E47/D47</f>
        <v>0.5</v>
      </c>
      <c r="G47" s="26">
        <v>1</v>
      </c>
      <c r="H47" s="26">
        <f>C47/E47</f>
        <v>1</v>
      </c>
      <c r="I47" s="26">
        <v>1</v>
      </c>
      <c r="J47" s="26">
        <v>1</v>
      </c>
      <c r="K47" s="26">
        <v>1</v>
      </c>
      <c r="L47" s="26">
        <v>866593</v>
      </c>
      <c r="M47" s="28">
        <f>C47/L47</f>
        <v>1.153944239106478E-06</v>
      </c>
      <c r="N47" s="26">
        <f>_xlfn.RANK.EQ(M47,M$4:M$47)</f>
        <v>44</v>
      </c>
      <c r="O47" s="26">
        <v>1</v>
      </c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ht="13.5">
      <c r="A48" s="35"/>
      <c r="B48" s="25" t="s">
        <v>58</v>
      </c>
      <c r="C48" s="29" t="s">
        <v>82</v>
      </c>
      <c r="D48" s="26">
        <v>4</v>
      </c>
      <c r="E48" s="29" t="s">
        <v>82</v>
      </c>
      <c r="F48" s="29" t="s">
        <v>82</v>
      </c>
      <c r="G48" s="26">
        <v>4</v>
      </c>
      <c r="H48" s="29" t="s">
        <v>82</v>
      </c>
      <c r="I48" s="29" t="s">
        <v>82</v>
      </c>
      <c r="J48" s="29" t="s">
        <v>82</v>
      </c>
      <c r="K48" s="29" t="s">
        <v>82</v>
      </c>
      <c r="L48" s="30">
        <v>866593</v>
      </c>
      <c r="M48" s="36" t="s">
        <v>82</v>
      </c>
      <c r="N48" s="36" t="s">
        <v>82</v>
      </c>
      <c r="O48" s="36" t="s">
        <v>82</v>
      </c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ht="13.5">
      <c r="A49" s="35"/>
      <c r="B49" s="25" t="s">
        <v>59</v>
      </c>
      <c r="C49" s="29" t="s">
        <v>82</v>
      </c>
      <c r="D49" s="26">
        <v>4</v>
      </c>
      <c r="E49" s="29" t="s">
        <v>82</v>
      </c>
      <c r="F49" s="29" t="s">
        <v>82</v>
      </c>
      <c r="G49" s="26">
        <v>4</v>
      </c>
      <c r="H49" s="29" t="s">
        <v>82</v>
      </c>
      <c r="I49" s="29" t="s">
        <v>82</v>
      </c>
      <c r="J49" s="29" t="s">
        <v>82</v>
      </c>
      <c r="K49" s="29" t="s">
        <v>82</v>
      </c>
      <c r="L49" s="30">
        <v>866593</v>
      </c>
      <c r="M49" s="36" t="s">
        <v>82</v>
      </c>
      <c r="N49" s="36" t="s">
        <v>82</v>
      </c>
      <c r="O49" s="36" t="s">
        <v>82</v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ht="13.5">
      <c r="A50" s="35"/>
      <c r="B50" s="31"/>
      <c r="C50" s="32">
        <f>SUM(C4:C49)</f>
        <v>7075337</v>
      </c>
      <c r="D50" s="32">
        <f>SUM(D4:D49)</f>
        <v>133989</v>
      </c>
      <c r="E50" s="32">
        <f>SUM(E4:E49)</f>
        <v>41389</v>
      </c>
      <c r="F50" s="33">
        <f>E50/D50</f>
        <v>0.30889849166722644</v>
      </c>
      <c r="G50" s="32">
        <f>SUM(G4:G49)</f>
        <v>92600</v>
      </c>
      <c r="H50" s="32">
        <f>C50/E50</f>
        <v>170.94728067844113</v>
      </c>
      <c r="I50" s="32">
        <f>C50/D50</f>
        <v>52.80535715618446</v>
      </c>
      <c r="J50" s="32"/>
      <c r="K50" s="32"/>
      <c r="L50" s="32"/>
      <c r="M50" s="32"/>
      <c r="N50" s="34"/>
      <c r="O50" s="32">
        <f>SUM(O4:O49)</f>
        <v>3862372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</row>
    <row r="51" spans="1:49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ht="24.75">
      <c r="A53" s="35"/>
      <c r="B53" s="53" t="s">
        <v>86</v>
      </c>
      <c r="C53" s="53"/>
      <c r="D53" s="53"/>
      <c r="E53" s="53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ht="27.75" customHeight="1">
      <c r="A54" s="35"/>
      <c r="B54" s="47" t="s">
        <v>7</v>
      </c>
      <c r="C54" s="49" t="s">
        <v>0</v>
      </c>
      <c r="D54" s="40" t="s">
        <v>84</v>
      </c>
      <c r="E54" s="51" t="s">
        <v>83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ht="13.5">
      <c r="A55" s="35"/>
      <c r="B55" s="48"/>
      <c r="C55" s="50"/>
      <c r="D55" s="41" t="s">
        <v>85</v>
      </c>
      <c r="E55" s="52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ht="13.5">
      <c r="A56" s="35"/>
      <c r="B56" s="25" t="s">
        <v>22</v>
      </c>
      <c r="C56" s="26">
        <v>7408</v>
      </c>
      <c r="D56" s="26">
        <v>3498</v>
      </c>
      <c r="E56" s="42">
        <v>43146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ht="13.5">
      <c r="A57" s="35"/>
      <c r="B57" s="25" t="s">
        <v>19</v>
      </c>
      <c r="C57" s="26">
        <v>94104</v>
      </c>
      <c r="D57" s="26">
        <v>52652</v>
      </c>
      <c r="E57" s="42">
        <v>43147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ht="13.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ht="13.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ht="13.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6:49" ht="13.5"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6:49" ht="13.5"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6:49" ht="13.5"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6:49" ht="13.5"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6:49" ht="13.5"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6:49" ht="13.5"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6:49" ht="13.5"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6:49" ht="13.5"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6:49" ht="13.5"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6:49" ht="13.5"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6:49" ht="13.5"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6:49" ht="13.5"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6:49" ht="13.5"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  <row r="80" spans="16:49" ht="13.5"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</row>
    <row r="81" spans="16:49" ht="13.5"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</row>
  </sheetData>
  <sheetProtection/>
  <mergeCells count="5">
    <mergeCell ref="C1:O1"/>
    <mergeCell ref="B54:B55"/>
    <mergeCell ref="C54:C55"/>
    <mergeCell ref="E54:E55"/>
    <mergeCell ref="B53:E53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Rafael Ruiz González</cp:lastModifiedBy>
  <cp:lastPrinted>2018-02-17T19:13:01Z</cp:lastPrinted>
  <dcterms:created xsi:type="dcterms:W3CDTF">2018-02-14T07:00:02Z</dcterms:created>
  <dcterms:modified xsi:type="dcterms:W3CDTF">2018-02-22T16:37:11Z</dcterms:modified>
  <cp:category/>
  <cp:version/>
  <cp:contentType/>
  <cp:contentStatus/>
</cp:coreProperties>
</file>